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firstSheet="1"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1">'Balance Sheet'!$A$1:$H$50</definedName>
    <definedName name="_xlnm.Print_Area" localSheetId="4">'Notes'!$A$6:$I$301</definedName>
    <definedName name="_xlnm.Print_Titles" localSheetId="4">'Notes'!$1:$5</definedName>
  </definedNames>
  <calcPr fullCalcOnLoad="1"/>
</workbook>
</file>

<file path=xl/sharedStrings.xml><?xml version="1.0" encoding="utf-8"?>
<sst xmlns="http://schemas.openxmlformats.org/spreadsheetml/2006/main" count="415" uniqueCount="334">
  <si>
    <t>(Incorporated in Malaysia)</t>
  </si>
  <si>
    <t>Other investments</t>
  </si>
  <si>
    <t>Inventories</t>
  </si>
  <si>
    <t>Trade receivables</t>
  </si>
  <si>
    <t>Other receivables</t>
  </si>
  <si>
    <t>Cash and bank balances</t>
  </si>
  <si>
    <t>Trade payables</t>
  </si>
  <si>
    <t>Other payables</t>
  </si>
  <si>
    <t>Share capital</t>
  </si>
  <si>
    <t>Reserves</t>
  </si>
  <si>
    <t>Deferred taxation</t>
  </si>
  <si>
    <t>Share</t>
  </si>
  <si>
    <t>capital</t>
  </si>
  <si>
    <t>Non-</t>
  </si>
  <si>
    <t>distributable</t>
  </si>
  <si>
    <t>reserves</t>
  </si>
  <si>
    <t>Distributable</t>
  </si>
  <si>
    <t>RM'000</t>
  </si>
  <si>
    <t xml:space="preserve"> Employee Share Option Scheme</t>
  </si>
  <si>
    <t>Revenue</t>
  </si>
  <si>
    <t>Profit before taxation</t>
  </si>
  <si>
    <t>Taxation</t>
  </si>
  <si>
    <t>Basic</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</si>
  <si>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</si>
  <si>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</si>
  <si>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</si>
  <si>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</si>
  <si>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</si>
  <si>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</si>
  <si>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</si>
  <si>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</si>
  <si>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Property, plant and equipment</t>
  </si>
  <si>
    <t>Employee Share Option Scheme</t>
  </si>
  <si>
    <t>A 1</t>
  </si>
  <si>
    <t>A 2</t>
  </si>
  <si>
    <t>A 3</t>
  </si>
  <si>
    <t>A 4</t>
  </si>
  <si>
    <t>A 5</t>
  </si>
  <si>
    <t>A 6</t>
  </si>
  <si>
    <t>(i)</t>
  </si>
  <si>
    <t>(ii)</t>
  </si>
  <si>
    <t>A 7</t>
  </si>
  <si>
    <t>A 8</t>
  </si>
  <si>
    <t>A 9</t>
  </si>
  <si>
    <t>The valuation of property, plant and equipment have been brought forward without amendment from the previous annual financial statements.</t>
  </si>
  <si>
    <t>A 10</t>
  </si>
  <si>
    <t>A 11</t>
  </si>
  <si>
    <t>A 12</t>
  </si>
  <si>
    <t>A</t>
  </si>
  <si>
    <t>B</t>
  </si>
  <si>
    <t>B 1</t>
  </si>
  <si>
    <t>B 2</t>
  </si>
  <si>
    <t>B 3</t>
  </si>
  <si>
    <t>B 4</t>
  </si>
  <si>
    <t>B 5</t>
  </si>
  <si>
    <t>Current provision</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</si>
  <si>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</si>
  <si>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</si>
  <si>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</si>
  <si>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</si>
  <si>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</si>
  <si>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</si>
  <si>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</si>
  <si>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</si>
  <si>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</si>
  <si>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</si>
  <si>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</si>
  <si>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</si>
  <si>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</si>
  <si>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</si>
  <si>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</si>
  <si>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</si>
  <si>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</si>
  <si>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</si>
  <si>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Basic earnings per stock unit (sen)</t>
  </si>
  <si>
    <t>There were no unusual items affecting assets, liabilities, equity, net income or cash flows for the current financial period.</t>
  </si>
  <si>
    <t>A 13</t>
  </si>
  <si>
    <t>(c)</t>
  </si>
  <si>
    <t>(e)</t>
  </si>
  <si>
    <t>(f)</t>
  </si>
  <si>
    <t>By Order of the Board</t>
  </si>
  <si>
    <t>Gan Kok Tiong</t>
  </si>
  <si>
    <t>Company Secretary</t>
  </si>
  <si>
    <t>Tax recoverable</t>
  </si>
  <si>
    <t>Issue of shares pursuant to</t>
  </si>
  <si>
    <t>(d)</t>
  </si>
  <si>
    <t>Interest received</t>
  </si>
  <si>
    <t>Purchase of fertilisers from Kai Lee Company, the sole proprietor, who is a person connected to several directors</t>
  </si>
  <si>
    <t>Net cash generated from operating activities</t>
  </si>
  <si>
    <t>Profit on sale</t>
  </si>
  <si>
    <t>There were no profit forecasts prepared for public release and profit guarantees provided by the Group.</t>
  </si>
  <si>
    <t>Net profit for the period</t>
  </si>
  <si>
    <t>Amount due to Kai Lee Company, the sole proprietor, who is a person connected to several directors.</t>
  </si>
  <si>
    <t>Condensed Consolidated Income Statement</t>
  </si>
  <si>
    <t>Financial Quarter</t>
  </si>
  <si>
    <t xml:space="preserve">Condensed Consolidated Balance Sheet </t>
  </si>
  <si>
    <t>Non-Current Assets</t>
  </si>
  <si>
    <t>Current Assets</t>
  </si>
  <si>
    <t>Current Liabilities</t>
  </si>
  <si>
    <t>Condensed Consolidated Statement Of Changes In Equity</t>
  </si>
  <si>
    <t>Condensed Consolidated Cash Flow Statement</t>
  </si>
  <si>
    <t>Cash Flows From Operating Activities</t>
  </si>
  <si>
    <t>Cash Flows From Investing Activities</t>
  </si>
  <si>
    <t>Effects Of Exchange Rate Changes</t>
  </si>
  <si>
    <t>Deposits with financial institutions</t>
  </si>
  <si>
    <t>Less: Deposits pledged for bank guarantee facilities</t>
  </si>
  <si>
    <t>Basis Of Preparation</t>
  </si>
  <si>
    <t xml:space="preserve">Auditors' Report On Preceding Annual Financial Statements </t>
  </si>
  <si>
    <t>Seasonal Or Cyclical Nature Of Operations</t>
  </si>
  <si>
    <t>Planted area (hectares)</t>
  </si>
  <si>
    <t>Mature</t>
  </si>
  <si>
    <t>Replanting and immature</t>
  </si>
  <si>
    <t>Production (m/t)</t>
  </si>
  <si>
    <t>Own estates</t>
  </si>
  <si>
    <t>Purchase</t>
  </si>
  <si>
    <t>Crude palm oil</t>
  </si>
  <si>
    <t>Palm kernel</t>
  </si>
  <si>
    <t>The plantation statistics are as follows:</t>
  </si>
  <si>
    <t>Changes In Estimates Of Amounts Reported</t>
  </si>
  <si>
    <t>Changes In Debt And Equity Securities</t>
  </si>
  <si>
    <t>Dividends Paid</t>
  </si>
  <si>
    <t>Segment Information</t>
  </si>
  <si>
    <t>Property, Plant And Equipment</t>
  </si>
  <si>
    <t>Changes In Composition Of The Group</t>
  </si>
  <si>
    <t>Contingent Liabilities And Contingent Assets</t>
  </si>
  <si>
    <t>Related Party Transactions And Balances</t>
  </si>
  <si>
    <t>Information As Required By The Listing Requirements (Part A Of Appendix 9B) Of Bursa Malaysia Securities Berhad</t>
  </si>
  <si>
    <t>Review Of Performance</t>
  </si>
  <si>
    <t>Prospects For Current Financial Year</t>
  </si>
  <si>
    <t>Profits/(Losses) On Sale Of Unquoted Investments And/Or Properties</t>
  </si>
  <si>
    <t>Quoted Securities</t>
  </si>
  <si>
    <t>Status Of Corporate Proposals</t>
  </si>
  <si>
    <t>Borrowings And Debt Securities</t>
  </si>
  <si>
    <t>Off Balance Sheet Financial Instruments</t>
  </si>
  <si>
    <t>Material Litigation</t>
  </si>
  <si>
    <t>Dividends</t>
  </si>
  <si>
    <t>Type of dividend</t>
  </si>
  <si>
    <t xml:space="preserve"> Gross </t>
  </si>
  <si>
    <t xml:space="preserve"> Tax </t>
  </si>
  <si>
    <t>%</t>
  </si>
  <si>
    <t>First interim</t>
  </si>
  <si>
    <t>Second interim</t>
  </si>
  <si>
    <t>Earnings Per Stock Unit</t>
  </si>
  <si>
    <t>Items Of Unusual Nature</t>
  </si>
  <si>
    <t>Variance Of Actual Profit From Forecast Profit And Shortfall In Profit Guarantee</t>
  </si>
  <si>
    <t>Net</t>
  </si>
  <si>
    <t>fresh fruit bunches</t>
  </si>
  <si>
    <t>Net dividends received</t>
  </si>
  <si>
    <t>Cash And Cash Equivalents At Beginning Of Period</t>
  </si>
  <si>
    <t>Cash And Cash Equivalents At End Of Period Comprise:</t>
  </si>
  <si>
    <t>Explanatory Notes - FRS 134 : Interim Financial Reporting</t>
  </si>
  <si>
    <t>The interim financial report has been prepared in accordance with FRS 134 : Interim Financial Reporting and Chapter 9 Part K of the Listing Requirements of Bursa Malaysia Securities Berhad.</t>
  </si>
  <si>
    <t>Management fees charged by Sin Thye Management Sdn Bhd, an associate in which substantial shareholders and several directors have interests</t>
  </si>
  <si>
    <t>Agency fees charged by Tat Lee Commodities Pte Ltd, a company in which substantial shareholders and several directors have interests</t>
  </si>
  <si>
    <t>Cash And Cash Equivalents At End Of Period</t>
  </si>
  <si>
    <t>Investment in associates</t>
  </si>
  <si>
    <t xml:space="preserve">The production of fresh fruit bunches depends on weather conditions, production cycle of the palms and the age of the palms. </t>
  </si>
  <si>
    <t>equity</t>
  </si>
  <si>
    <t>Taxes paid</t>
  </si>
  <si>
    <t xml:space="preserve">Proceeds from issue of shares pursuant to </t>
  </si>
  <si>
    <t>Cash on hand and at banks</t>
  </si>
  <si>
    <t>2006</t>
  </si>
  <si>
    <t>Cost of sales</t>
  </si>
  <si>
    <t>Gross profit</t>
  </si>
  <si>
    <t>Other income</t>
  </si>
  <si>
    <t>Administrative expenses</t>
  </si>
  <si>
    <t>Selling expenses</t>
  </si>
  <si>
    <t>Replanting expenditure</t>
  </si>
  <si>
    <t>Profit for the period</t>
  </si>
  <si>
    <t>Attributable to:</t>
  </si>
  <si>
    <t>Earnings per stock unit attributable to</t>
  </si>
  <si>
    <t>ASSETS</t>
  </si>
  <si>
    <t>EQUITY AND LIABILITIES</t>
  </si>
  <si>
    <t>Total Liabilities</t>
  </si>
  <si>
    <t>TOTAL EQUITY AND LIABILITIES</t>
  </si>
  <si>
    <t>Total Equity</t>
  </si>
  <si>
    <t>Net assets per stock unit attributable to</t>
  </si>
  <si>
    <t>Total</t>
  </si>
  <si>
    <t>directly in equity</t>
  </si>
  <si>
    <t>for the period</t>
  </si>
  <si>
    <t>Foreign currency translation,</t>
  </si>
  <si>
    <t>Other than those disclosed in Note A1, there were no changes in estimates of amounts reported in prior financial years and prior interim periods that have a material effect in the current interim period.</t>
  </si>
  <si>
    <t>Profit attributable to equity holders</t>
  </si>
  <si>
    <t>FRS 2: Share-based Payment</t>
  </si>
  <si>
    <t xml:space="preserve">FRS 2 requires an entity to recognise share-based payment transactions in its financial statements, including transactions with employees or other parties to be settled in cash, other assets, or equity instruments of the entity. </t>
  </si>
  <si>
    <t>FRS 101: Presentation of Financial Statements</t>
  </si>
  <si>
    <t>The current period's presentation of the Group's financial statements is based on the revised requirements of FRS 101, with the comparatives restated to conform with the current period's presentation.</t>
  </si>
  <si>
    <t>Amount due to Sin Thye Management Sdn Bhd, an associate in which several directors and substantial shareholders have interests</t>
  </si>
  <si>
    <t>FRS 2</t>
  </si>
  <si>
    <t>Share-based Payment</t>
  </si>
  <si>
    <t>FRS 3</t>
  </si>
  <si>
    <t>FRS 5</t>
  </si>
  <si>
    <t>FRS 101</t>
  </si>
  <si>
    <t xml:space="preserve">Presentation of Financial Statements </t>
  </si>
  <si>
    <t>FRS 102</t>
  </si>
  <si>
    <t>FRS 108</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</si>
  <si>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</si>
  <si>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</si>
  <si>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</si>
  <si>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</si>
  <si>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</si>
  <si>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</si>
  <si>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</si>
  <si>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</si>
  <si>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</si>
  <si>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</si>
  <si>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</si>
  <si>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Interests in Joint Ventures</t>
  </si>
  <si>
    <t>FRS 132</t>
  </si>
  <si>
    <t>Financial Instruments: Disclosure and Presentation</t>
  </si>
  <si>
    <t>FRS 133</t>
  </si>
  <si>
    <t>Earnings Per Share</t>
  </si>
  <si>
    <t>FRS 136</t>
  </si>
  <si>
    <t>Impairment of Assets</t>
  </si>
  <si>
    <t>FRS 138</t>
  </si>
  <si>
    <t>FRS 140</t>
  </si>
  <si>
    <t>Investment Property</t>
  </si>
  <si>
    <t>Intangible Assets</t>
  </si>
  <si>
    <t>Business Combinations</t>
  </si>
  <si>
    <t>Non-current Assets Held for Sale and Discontinued Operations</t>
  </si>
  <si>
    <t>Under the transitional provisions of FRS 2, this FRS must be applied to share options that were granted after 31 December 2004 and had not yet vested on 1 January 2006.</t>
  </si>
  <si>
    <t xml:space="preserve">Extraction Rate </t>
  </si>
  <si>
    <t>Income tax:</t>
  </si>
  <si>
    <t xml:space="preserve">The approval of the Shareholders of the Company was obtained at the Extraordinary General Meeting of the  Company held on 26 May 2006. </t>
  </si>
  <si>
    <t>Basis Of Preparation (Cont'd)</t>
  </si>
  <si>
    <t>TOTAL ASSETS</t>
  </si>
  <si>
    <t xml:space="preserve">representing gain recognised </t>
  </si>
  <si>
    <t xml:space="preserve">Total recognised income </t>
  </si>
  <si>
    <t>Included in other payables is: -</t>
  </si>
  <si>
    <r>
      <t xml:space="preserve">Chin Teck Plantations Berhad </t>
    </r>
    <r>
      <rPr>
        <b/>
        <sz val="9"/>
        <rFont val="Book Antiqua"/>
        <family val="1"/>
      </rPr>
      <t>(3250V)</t>
    </r>
  </si>
  <si>
    <t>31.8.2006</t>
  </si>
  <si>
    <t>Non-Current Liability</t>
  </si>
  <si>
    <t>RM4.80</t>
  </si>
  <si>
    <t>(The condensed consolidated balance sheet should be read in conjunction with the Annual Financial Statements for the year ended 31 August 2006)</t>
  </si>
  <si>
    <t>At 1 September 2005</t>
  </si>
  <si>
    <t>(The condensed consolidated statement of changes in equity should be read in conjunction with the Annual Financial Statements for the year ended 31 August 2006)</t>
  </si>
  <si>
    <t>(The condensed consolidated cash flow statement should be read in conjunction with the Annual Financial Statements for the year ended 31 August 2006)</t>
  </si>
  <si>
    <t xml:space="preserve">The same accounting policies and methods of computation are followed in the interim financial report as compared with the annual  financial statements for the financial year ended 31 August 2006 except for the adoption of the following new / revised Financial Reporting Standards ('FRS') effective for the financial period beginning 1 January 2006: - </t>
  </si>
  <si>
    <t xml:space="preserve">The interim financial report is unaudited and should be read in conjunction with the audited financial statements for the financial year ended 31 August 2006. </t>
  </si>
  <si>
    <t>The adoption of FRS 2 has not given rise to any adjustments to the opening balance of retained profits as at 1 September 2006 and restatement of comparative amounts as at 31 August 2006 as no options under the ESOS were granted after 31 December 2004 and had not yet vested on 1 January 2006.</t>
  </si>
  <si>
    <t xml:space="preserve">The adoption of FRS 3, FRS 5, FRS 102, FRS 108, FRS 110, FRS 116, FRS 121, FRS 127, FRS 128, FRS 131, FRS 132, FRS 133, FRS 136, FRS 138 and FRS 140 does not have significant financial impact on the Group. The principal effects of the changes in accounting policies resulting from the adoption of the other new / revised FRSs are discussed below: </t>
  </si>
  <si>
    <t>The auditors' report on the financial statements for the financial year ended 31 August 2006 was not qualified.</t>
  </si>
  <si>
    <t xml:space="preserve">The revenue and earnings are impacted by the production of fresh fruit bunches and volatility of the selling prices of crude palm oil and palm kernel. </t>
  </si>
  <si>
    <t>As at the date of issue of this interim financial report, there were no contingent liabilities and contingent assets that had arisen since 31 August 2006.</t>
  </si>
  <si>
    <t>There were no material litigations as at 31 August 2006 and at the date of issue of this interim financial report.</t>
  </si>
  <si>
    <t>The total dividends for the previous financial year ended 31 August 2006:-</t>
  </si>
  <si>
    <t>The Chin Teck Plantations Berhad Employee Share Option Scheme ('ESOS'), which lapsed on 30 January 2006 allowed the employees of the Group to subscribe for ordinary shares in the Company. Prior to 1 January 2006, no compensation expense was recognised in profit or loss for the share options granted. With the adoption of FRS 2, the compensation expense relating to share options is recognised in profit or loss over the vesting periods of the grants with a corresponding increase in equity.</t>
  </si>
  <si>
    <t>(The condensed consolidated income statement should be read in conjunction with the Annual Financial Statements for the year ended 31 August 2006)</t>
  </si>
  <si>
    <t>Deferred tax liability</t>
  </si>
  <si>
    <t>At 1 September 2006</t>
  </si>
  <si>
    <t>Purchase of oil palm produce from Negri Sembilan Oil Palms Berhad, a company in which several directors and substantial shareholders have interests</t>
  </si>
  <si>
    <t>Purchase of fertilisers from Yew Hoe Chan, a partnership of whom two of the partners are connected to a director</t>
  </si>
  <si>
    <t>Amount due to Negri Sembilan Oil Palms Berhad, a company  in which several directors and substantial shareholders have interests</t>
  </si>
  <si>
    <t>Amount due to Yew Hoe Chan, a partnership of whom two of the partners are connected to a director</t>
  </si>
  <si>
    <t>(g)</t>
  </si>
  <si>
    <t>Included in trade payables are: -</t>
  </si>
  <si>
    <t xml:space="preserve">The adoption of the revised FRS 101 has affected the presentation of share of net after-tax results of associates and jointly controlled entity and other disclosures. </t>
  </si>
  <si>
    <t>No segment information  has been prepared as the Group's principal activities involve predominantly the cultivation, processing and sale of crude palm oil and palm kernel and is wholly carried out in Malaysia.</t>
  </si>
  <si>
    <t xml:space="preserve">During the financial year ended 31 August 2006, the Company subscribed for 7,200,000 shares in Chin Thye Investment Pte Ltd for a total cash subscription sum of RM16,898,410 on a pro-rata basis. </t>
  </si>
  <si>
    <t>The total dividends for the current financial year ending 31 August 2007:-</t>
  </si>
  <si>
    <t>(iii)</t>
  </si>
  <si>
    <t>For The Second Financial Quarter And Six Months Ended 28 February 2007</t>
  </si>
  <si>
    <t>Second</t>
  </si>
  <si>
    <t>Six Months</t>
  </si>
  <si>
    <t xml:space="preserve"> 28 February</t>
  </si>
  <si>
    <t>2007</t>
  </si>
  <si>
    <t>Equity holders of the Company</t>
  </si>
  <si>
    <t>equity holders of the Company</t>
  </si>
  <si>
    <t>6.52 sen</t>
  </si>
  <si>
    <t>11.83 sen</t>
  </si>
  <si>
    <t>As At 28 February 2007</t>
  </si>
  <si>
    <t>28.2.2007</t>
  </si>
  <si>
    <t>Equity attributable to equity holders of the Company</t>
  </si>
  <si>
    <t>ordinary equity holders of the Company</t>
  </si>
  <si>
    <t>For The Six Months Ended 28 February 2007</t>
  </si>
  <si>
    <t>Dividend</t>
  </si>
  <si>
    <t>At 28 February 2006</t>
  </si>
  <si>
    <t>&lt;------- Attributable to equity holders of the Company ------&gt;</t>
  </si>
  <si>
    <t>At 28 February 2007</t>
  </si>
  <si>
    <t>28.2.2006</t>
  </si>
  <si>
    <t>Cash Flows From Financing Activities</t>
  </si>
  <si>
    <t>Net cash used in financing activities</t>
  </si>
  <si>
    <t>Net Increase / (Decrease) In Cash And Cash Equivalents</t>
  </si>
  <si>
    <t>Notes To The Interim Financial Report - 28 February 2007</t>
  </si>
  <si>
    <t>As At 28.2.2007</t>
  </si>
  <si>
    <t xml:space="preserve">         Second Financial Quarter </t>
  </si>
  <si>
    <t xml:space="preserve">            Six Months </t>
  </si>
  <si>
    <t xml:space="preserve">There were no issuances, cancellations, repurchases, resale and repayments of debts and equity securities for the six months ended 28 February 2007. </t>
  </si>
  <si>
    <t>The amount of dividend paid during the six months ended 28 February 2007:</t>
  </si>
  <si>
    <t xml:space="preserve">There were no significant acquisitions and no disposals of property, plant and equipment for the six months ended 28 February 2007. </t>
  </si>
  <si>
    <t>Material Events Subsequent To Second Financial Quarter</t>
  </si>
  <si>
    <t xml:space="preserve">There were no material events subsequent to the second financial quarter that have not been reflected in the financial statements for the financial quarter ended 28 February 2007. </t>
  </si>
  <si>
    <t>As at 28.2.2007</t>
  </si>
  <si>
    <t xml:space="preserve">The effective tax rate for the second financial quarter and six months ended 28 February 2007 is higher than the statutory rate due mainly to certain expenses which are not deductible for income tax purpose. </t>
  </si>
  <si>
    <t>There were no sales of unquoted investments and properties for the six months ended 28 February 2007.</t>
  </si>
  <si>
    <t>Investments in quoted securities as at 28 February 2007: -</t>
  </si>
  <si>
    <t>No further subscription for shares in Chin Thye Investment Pte Ltd was made during the six months ended 28 February 2007.</t>
  </si>
  <si>
    <t>As at 28 February 2007, there were no borrowings and debt securities.</t>
  </si>
  <si>
    <t>A first interim dividend of 15% or 15 sen per stock unit less 27% taxation in respect of the financial year ending 31 August 2007 was paid on 31 January 2007.</t>
  </si>
  <si>
    <t xml:space="preserve">No further interim dividend has been declared in respect of the six months ended 28 February 2007. </t>
  </si>
  <si>
    <t xml:space="preserve">       Second Financial Quarter</t>
  </si>
  <si>
    <t xml:space="preserve">         Six Months</t>
  </si>
  <si>
    <t>of the Company (RM'000)</t>
  </si>
  <si>
    <t>27 April 2007</t>
  </si>
  <si>
    <t>Other than the increase in investment in an associate and the purchase and sale of quoted investments as disclosed in Note B7, there were no business combinations, acquisition or disposal of subsidiaries and long term investments, restructurings and discontinuing operations.</t>
  </si>
  <si>
    <t>Underprovision in prior year</t>
  </si>
  <si>
    <t>6.97 sen</t>
  </si>
  <si>
    <t>15.38 sen</t>
  </si>
  <si>
    <t>RM4.89</t>
  </si>
  <si>
    <t xml:space="preserve">Changes in tax rates on opening </t>
  </si>
  <si>
    <t>Foreign currency translation</t>
  </si>
  <si>
    <t>Gain recognised directly</t>
  </si>
  <si>
    <t>in equity</t>
  </si>
  <si>
    <t xml:space="preserve">Overall operating expenses was lower due mainly to a decrease in the purchase of oil palm produce. </t>
  </si>
  <si>
    <t xml:space="preserve">Overall, profit for the period in the current financial quarter and period under review increased by 6.97% and 30.11% from the previous corresponding financial quarter and period. </t>
  </si>
  <si>
    <t>Material Change In The Profit Before Taxation For The Second Financial Quarter Compared With The Immediate Preceding Quarter</t>
  </si>
  <si>
    <t xml:space="preserve">The decrease in production has adversely affected the operating profit resulting in an overall decrease of 20.68% in profit before taxation. </t>
  </si>
  <si>
    <t xml:space="preserve">Revenue in the second financial quarter under review decreased by 15.93% from the preceding financial quarter. The average selling prices of crude palm oil and palm kernel were higher. The production of fresh fruit bunches, crude palm oil and palm kernel were lower. </t>
  </si>
  <si>
    <t xml:space="preserve">On 10 April 2006, the Company entered into a conditional joint venture and shareholders agreement with Negri Sembilan Oil Palms Berhad ('NSOP'), Timor Oil Palm Plantation Berhad, a 58.0% owned subsidiary of NSOP , Eng Thye Plantations Berhad, an 83.3% owned subsidiary of NSOP, Seong Thye Plantations Sdn Bhd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</si>
  <si>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Share of profit of associates</t>
  </si>
  <si>
    <t>Share of profit / (loss) of a jointly controlled entity</t>
  </si>
  <si>
    <t>Investment in a jointly controlled entity</t>
  </si>
  <si>
    <t>balance of deferred tax</t>
  </si>
  <si>
    <t>Net cash used in investing activities</t>
  </si>
  <si>
    <t>Weighted average number of stock units ('000)</t>
  </si>
  <si>
    <t xml:space="preserve">Share of profit of associates increased due mainly to a higher contribution from an associate engaged in property development. </t>
  </si>
  <si>
    <r>
      <t xml:space="preserve">Revenue in the second financial quarter and six months ended 28 February </t>
    </r>
    <r>
      <rPr>
        <sz val="10"/>
        <rFont val="Book Antiqua"/>
        <family val="1"/>
      </rPr>
      <t>2007 improved by 0.38% and 2.82% respectively from the previous corresponding financial quarter and period. The average selling price of crude palm oil was substantially higher; however, the average selling price of  palm kernel was lower. The production of fresh fruit bunches, crude palm oil and palm kernel were higher. Inventories at the end of the current financial quarter and period under review were also higher.</t>
    </r>
  </si>
  <si>
    <r>
      <t xml:space="preserve">Share of </t>
    </r>
    <r>
      <rPr>
        <sz val="10"/>
        <rFont val="Book Antiqua"/>
        <family val="1"/>
      </rPr>
      <t xml:space="preserve">profit of associates was lower due mainly to loss suffered by one of the joint ventures in oil palm plantation in Indonesia as a result of higher operating expenses. </t>
    </r>
  </si>
  <si>
    <t xml:space="preserve">The conditions precedent as set out in the Singapore JVSA have been fulfilled and the necessary approvals required for the subscription of shares in Chin Thye Investment Pte Ltd have been obtained. </t>
  </si>
  <si>
    <t>In respect of financial year ending 31 August 2007:</t>
  </si>
  <si>
    <t>First interim dividend of 15% or 15 sen per stock unit less 27% taxation paid on 31 January 2007</t>
  </si>
  <si>
    <t xml:space="preserve">Accounting Policies, Changes in Accounting Estimates and Errors </t>
  </si>
  <si>
    <t xml:space="preserve">The Group anticipates the plantation profit for the financial year ending 31 August 2007 to improve significantly in view of the current strong crude palm oil price, which is expected to be maintained in the following months. </t>
  </si>
  <si>
    <r>
      <t xml:space="preserve">The basic earnings per stock unit </t>
    </r>
    <r>
      <rPr>
        <sz val="10"/>
        <rFont val="Book Antiqua"/>
        <family val="1"/>
      </rPr>
      <t xml:space="preserve">is calculated as follows: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</si>
</sst>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s>
  <fonts count="6">
    <font>
      <sz val="10"/>
      <name val="Book Antiqua"/>
      <family val="1"/>
    </font>
    <font>
      <sz val="10"/>
      <name val="Arial"/>
      <family val="0"/>
    </font>
    <font>
      <b/>
      <sz val="10"/>
      <name val="Book Antiqua"/>
      <family val="1"/>
    </font>
    <font>
      <b/>
      <sz val="9"/>
      <name val="Book Antiqua"/>
      <family val="1"/>
    </font>
    <font>
      <u val="single"/>
      <sz val="10"/>
      <color indexed="12"/>
      <name val="Book Antiqua"/>
      <family val="1"/>
    </font>
    <font>
      <u val="single"/>
      <sz val="10"/>
      <color indexed="36"/>
      <name val="Book Antiqua"/>
      <family val="1"/>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173" fontId="2" fillId="0" borderId="0" xfId="15" applyNumberFormat="1" applyFont="1" applyAlignment="1">
      <alignment horizontal="right"/>
    </xf>
    <xf numFmtId="173" fontId="2" fillId="0" borderId="0" xfId="15" applyNumberFormat="1" applyFont="1" applyAlignment="1" quotePrefix="1">
      <alignment horizontal="right"/>
    </xf>
    <xf numFmtId="0" fontId="2" fillId="0" borderId="0" xfId="0" applyFont="1" applyAlignment="1">
      <alignment vertical="top"/>
    </xf>
    <xf numFmtId="0" fontId="2" fillId="0" borderId="0" xfId="0" applyFont="1" applyAlignment="1">
      <alignment horizontal="justify" vertical="top" wrapText="1"/>
    </xf>
    <xf numFmtId="0" fontId="0" fillId="0" borderId="0" xfId="0" applyFont="1" applyAlignment="1">
      <alignment horizontal="justify" vertical="top" wrapText="1"/>
    </xf>
    <xf numFmtId="173" fontId="0" fillId="0" borderId="0" xfId="15" applyNumberFormat="1" applyFont="1" applyAlignment="1" quotePrefix="1">
      <alignment horizontal="right"/>
    </xf>
    <xf numFmtId="173" fontId="0" fillId="0" borderId="1" xfId="15" applyNumberFormat="1" applyFont="1" applyBorder="1" applyAlignment="1">
      <alignment horizontal="right"/>
    </xf>
    <xf numFmtId="173" fontId="0" fillId="0" borderId="2" xfId="15" applyNumberFormat="1" applyFont="1" applyBorder="1" applyAlignment="1">
      <alignment horizontal="right"/>
    </xf>
    <xf numFmtId="41" fontId="0" fillId="0" borderId="0" xfId="15" applyNumberFormat="1" applyFont="1" applyAlignment="1">
      <alignment horizontal="right"/>
    </xf>
    <xf numFmtId="0" fontId="0" fillId="0" borderId="0" xfId="0" applyFont="1" applyAlignment="1">
      <alignment/>
    </xf>
    <xf numFmtId="173" fontId="0" fillId="0" borderId="0" xfId="15" applyNumberFormat="1" applyFont="1" applyAlignment="1">
      <alignment horizontal="right"/>
    </xf>
    <xf numFmtId="43" fontId="0" fillId="0" borderId="0" xfId="15" applyFont="1" applyAlignment="1">
      <alignment horizontal="right"/>
    </xf>
    <xf numFmtId="173" fontId="0" fillId="0" borderId="3" xfId="15" applyNumberFormat="1" applyFont="1" applyBorder="1" applyAlignment="1">
      <alignment horizontal="right"/>
    </xf>
    <xf numFmtId="173" fontId="0" fillId="0" borderId="0" xfId="15" applyNumberFormat="1" applyFont="1" applyBorder="1" applyAlignment="1">
      <alignment horizontal="right"/>
    </xf>
    <xf numFmtId="0" fontId="0" fillId="0" borderId="0" xfId="0" applyFont="1" applyAlignment="1">
      <alignment horizontal="justify" vertical="top"/>
    </xf>
    <xf numFmtId="43" fontId="2" fillId="0" borderId="0" xfId="15" applyFont="1" applyAlignment="1">
      <alignment horizontal="right"/>
    </xf>
    <xf numFmtId="173" fontId="0" fillId="0" borderId="3" xfId="15" applyNumberFormat="1" applyFont="1" applyBorder="1" applyAlignment="1">
      <alignment/>
    </xf>
    <xf numFmtId="173" fontId="0" fillId="0" borderId="0" xfId="15" applyNumberFormat="1" applyFont="1" applyAlignment="1">
      <alignment/>
    </xf>
    <xf numFmtId="41" fontId="0" fillId="0" borderId="3" xfId="15" applyNumberFormat="1" applyFont="1" applyBorder="1" applyAlignment="1">
      <alignment horizontal="right"/>
    </xf>
    <xf numFmtId="41" fontId="0" fillId="0" borderId="0" xfId="15" applyNumberFormat="1" applyFont="1" applyBorder="1" applyAlignment="1">
      <alignment horizontal="right"/>
    </xf>
    <xf numFmtId="173" fontId="0" fillId="0" borderId="4" xfId="15" applyNumberFormat="1" applyFont="1" applyBorder="1" applyAlignment="1">
      <alignment horizontal="right"/>
    </xf>
    <xf numFmtId="173" fontId="0" fillId="0" borderId="0" xfId="15" applyNumberFormat="1" applyFont="1" applyBorder="1" applyAlignment="1">
      <alignment/>
    </xf>
    <xf numFmtId="43" fontId="0" fillId="0" borderId="2" xfId="15" applyNumberFormat="1" applyFont="1" applyBorder="1" applyAlignment="1">
      <alignment horizontal="right"/>
    </xf>
    <xf numFmtId="173" fontId="0" fillId="0" borderId="0" xfId="0" applyNumberFormat="1" applyFont="1" applyAlignment="1">
      <alignment/>
    </xf>
    <xf numFmtId="0" fontId="0" fillId="0" borderId="0" xfId="0" applyFont="1" applyBorder="1" applyAlignment="1">
      <alignment/>
    </xf>
    <xf numFmtId="173" fontId="0" fillId="0" borderId="4" xfId="15" applyNumberFormat="1" applyFont="1" applyBorder="1" applyAlignment="1">
      <alignment/>
    </xf>
    <xf numFmtId="0" fontId="0" fillId="0" borderId="4" xfId="0" applyFont="1" applyBorder="1" applyAlignment="1">
      <alignment/>
    </xf>
    <xf numFmtId="0" fontId="0" fillId="0" borderId="0" xfId="0" applyFont="1" applyAlignment="1">
      <alignment horizontal="left" vertical="top" wrapText="1"/>
    </xf>
    <xf numFmtId="0" fontId="0" fillId="0" borderId="0" xfId="0" applyFont="1" applyAlignment="1">
      <alignment horizontal="left" vertical="top" wrapText="1"/>
    </xf>
    <xf numFmtId="43" fontId="0" fillId="0" borderId="0" xfId="15" applyFont="1" applyAlignment="1">
      <alignment horizontal="right" vertical="top"/>
    </xf>
    <xf numFmtId="0" fontId="2" fillId="0" borderId="0" xfId="0" applyFont="1" applyAlignment="1">
      <alignment horizontal="justify" vertical="top" wrapText="1"/>
    </xf>
    <xf numFmtId="173" fontId="2" fillId="0" borderId="0" xfId="15" applyNumberFormat="1" applyFont="1" applyAlignment="1">
      <alignment horizontal="center" vertical="top" wrapText="1"/>
    </xf>
    <xf numFmtId="173" fontId="2" fillId="0" borderId="0" xfId="15" applyNumberFormat="1" applyFont="1" applyAlignment="1" quotePrefix="1">
      <alignment horizontal="center" vertical="top" wrapText="1"/>
    </xf>
    <xf numFmtId="0" fontId="0" fillId="0" borderId="0" xfId="0" applyFont="1" applyAlignment="1">
      <alignment horizontal="justify" vertical="top" wrapText="1"/>
    </xf>
    <xf numFmtId="173" fontId="2" fillId="0" borderId="0" xfId="15" applyNumberFormat="1" applyFont="1" applyAlignment="1">
      <alignment horizontal="center"/>
    </xf>
    <xf numFmtId="0" fontId="2" fillId="0" borderId="0" xfId="0" applyFont="1" applyAlignment="1">
      <alignment horizontal="justify" vertical="top" wrapText="1" shrinkToFit="1"/>
    </xf>
    <xf numFmtId="0" fontId="0" fillId="0" borderId="0" xfId="0" applyFont="1" applyAlignment="1">
      <alignment/>
    </xf>
    <xf numFmtId="0" fontId="0" fillId="0" borderId="0" xfId="0" applyFont="1" applyAlignment="1">
      <alignment horizontal="justify" vertical="justify" wrapText="1"/>
    </xf>
    <xf numFmtId="0" fontId="0" fillId="0" borderId="3" xfId="0" applyFont="1" applyBorder="1" applyAlignment="1">
      <alignment/>
    </xf>
    <xf numFmtId="41" fontId="0" fillId="0" borderId="1" xfId="15" applyNumberFormat="1" applyFont="1" applyBorder="1" applyAlignment="1">
      <alignment horizontal="right"/>
    </xf>
    <xf numFmtId="0" fontId="0" fillId="0" borderId="1" xfId="0" applyFont="1" applyBorder="1" applyAlignment="1">
      <alignment/>
    </xf>
    <xf numFmtId="173" fontId="0" fillId="0" borderId="1" xfId="15" applyNumberFormat="1" applyFont="1" applyBorder="1" applyAlignment="1">
      <alignment/>
    </xf>
    <xf numFmtId="173" fontId="0" fillId="0" borderId="0" xfId="15" applyNumberFormat="1" applyFont="1" applyAlignment="1">
      <alignment horizontal="justify" vertical="top" wrapText="1"/>
    </xf>
    <xf numFmtId="173" fontId="0" fillId="0" borderId="4" xfId="15" applyNumberFormat="1" applyFont="1" applyBorder="1" applyAlignment="1">
      <alignment horizontal="justify" vertical="top" wrapText="1"/>
    </xf>
    <xf numFmtId="173" fontId="0" fillId="0" borderId="0" xfId="15" applyNumberFormat="1" applyFont="1" applyAlignment="1">
      <alignment horizontal="center"/>
    </xf>
    <xf numFmtId="0" fontId="0" fillId="0" borderId="0" xfId="0" applyFont="1" applyAlignment="1">
      <alignment/>
    </xf>
    <xf numFmtId="0" fontId="0" fillId="0" borderId="0" xfId="0" applyFont="1" applyAlignment="1">
      <alignment horizontal="center"/>
    </xf>
    <xf numFmtId="43" fontId="0" fillId="0" borderId="0" xfId="15" applyFont="1" applyAlignment="1" quotePrefix="1">
      <alignment horizontal="right"/>
    </xf>
    <xf numFmtId="173" fontId="0" fillId="0" borderId="2" xfId="15" applyNumberFormat="1" applyFont="1" applyBorder="1" applyAlignment="1">
      <alignment/>
    </xf>
    <xf numFmtId="10" fontId="0" fillId="0" borderId="0" xfId="15" applyNumberFormat="1" applyFont="1" applyBorder="1" applyAlignment="1">
      <alignment horizontal="right"/>
    </xf>
    <xf numFmtId="10" fontId="0" fillId="0" borderId="0" xfId="21" applyNumberFormat="1" applyFont="1" applyBorder="1" applyAlignment="1">
      <alignment/>
    </xf>
    <xf numFmtId="10" fontId="0" fillId="0" borderId="0" xfId="15" applyNumberFormat="1" applyFont="1" applyBorder="1" applyAlignment="1">
      <alignment/>
    </xf>
    <xf numFmtId="10" fontId="0" fillId="0" borderId="2" xfId="15" applyNumberFormat="1" applyFont="1" applyBorder="1" applyAlignment="1">
      <alignment horizontal="right"/>
    </xf>
    <xf numFmtId="10" fontId="0" fillId="0" borderId="2" xfId="21" applyNumberFormat="1" applyFont="1" applyBorder="1" applyAlignment="1">
      <alignment/>
    </xf>
    <xf numFmtId="10" fontId="0" fillId="0" borderId="2" xfId="15" applyNumberFormat="1" applyFont="1" applyBorder="1" applyAlignment="1">
      <alignment/>
    </xf>
    <xf numFmtId="173" fontId="0" fillId="0" borderId="2" xfId="15" applyNumberFormat="1" applyFont="1" applyBorder="1" applyAlignment="1">
      <alignment horizontal="right" wrapText="1"/>
    </xf>
    <xf numFmtId="0" fontId="0" fillId="0" borderId="0" xfId="0" applyFont="1" applyAlignment="1">
      <alignment horizontal="justify" vertical="top" wrapText="1" shrinkToFit="1"/>
    </xf>
    <xf numFmtId="0" fontId="0" fillId="0" borderId="0" xfId="0" applyFont="1" applyAlignment="1">
      <alignment horizontal="left" vertical="top"/>
    </xf>
    <xf numFmtId="43" fontId="0" fillId="0" borderId="0" xfId="15" applyFont="1" applyAlignment="1">
      <alignment horizontal="right" vertical="top" wrapText="1"/>
    </xf>
    <xf numFmtId="173" fontId="0" fillId="0" borderId="0" xfId="15" applyNumberFormat="1" applyFont="1" applyAlignment="1">
      <alignment horizontal="right" vertical="top"/>
    </xf>
    <xf numFmtId="173" fontId="0" fillId="0" borderId="0" xfId="15" applyNumberFormat="1" applyFont="1" applyBorder="1" applyAlignment="1">
      <alignment horizontal="right" vertical="top"/>
    </xf>
    <xf numFmtId="43" fontId="0" fillId="0" borderId="0" xfId="15" applyFont="1" applyAlignment="1">
      <alignment horizontal="right" vertical="top"/>
    </xf>
    <xf numFmtId="41" fontId="0" fillId="0" borderId="2" xfId="15" applyNumberFormat="1" applyFont="1" applyBorder="1" applyAlignment="1">
      <alignment horizontal="right"/>
    </xf>
    <xf numFmtId="0" fontId="0" fillId="0" borderId="0" xfId="0" applyFont="1" applyAlignment="1">
      <alignment wrapText="1"/>
    </xf>
    <xf numFmtId="0" fontId="0" fillId="0" borderId="0" xfId="0" applyFont="1" applyAlignment="1">
      <alignment vertical="top"/>
    </xf>
    <xf numFmtId="0" fontId="0" fillId="0" borderId="3" xfId="0" applyFont="1" applyBorder="1" applyAlignment="1">
      <alignment horizontal="justify" vertical="top" wrapText="1"/>
    </xf>
    <xf numFmtId="43" fontId="0" fillId="0" borderId="3" xfId="15" applyFont="1" applyBorder="1" applyAlignment="1">
      <alignment horizontal="right"/>
    </xf>
    <xf numFmtId="43" fontId="0" fillId="0" borderId="2" xfId="15" applyFont="1" applyBorder="1" applyAlignment="1">
      <alignment/>
    </xf>
    <xf numFmtId="0" fontId="0" fillId="0" borderId="0" xfId="0" applyFont="1" applyBorder="1" applyAlignment="1">
      <alignment horizontal="justify" vertical="top" wrapText="1"/>
    </xf>
    <xf numFmtId="43" fontId="0" fillId="0" borderId="0" xfId="15" applyFont="1" applyBorder="1" applyAlignment="1">
      <alignment/>
    </xf>
    <xf numFmtId="43" fontId="0" fillId="0" borderId="0" xfId="15" applyFont="1" applyAlignment="1">
      <alignment/>
    </xf>
    <xf numFmtId="43" fontId="0" fillId="0" borderId="4" xfId="15" applyFont="1" applyBorder="1" applyAlignment="1">
      <alignment/>
    </xf>
    <xf numFmtId="173" fontId="0" fillId="0" borderId="0" xfId="0" applyNumberFormat="1" applyFont="1" applyBorder="1" applyAlignment="1">
      <alignment/>
    </xf>
    <xf numFmtId="173" fontId="0" fillId="0" borderId="0" xfId="15" applyNumberFormat="1" applyFont="1" applyAlignment="1">
      <alignment horizontal="center"/>
    </xf>
    <xf numFmtId="0" fontId="0" fillId="0" borderId="0" xfId="0" applyFont="1" applyAlignment="1">
      <alignment horizontal="left" wrapText="1"/>
    </xf>
    <xf numFmtId="43" fontId="0" fillId="0" borderId="2" xfId="15" applyNumberFormat="1" applyFont="1" applyBorder="1" applyAlignment="1">
      <alignment/>
    </xf>
    <xf numFmtId="15" fontId="0" fillId="0" borderId="0" xfId="0" applyNumberFormat="1" applyFont="1"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5"/>
  <sheetViews>
    <sheetView workbookViewId="0" topLeftCell="A20">
      <selection activeCell="I31" sqref="A1:IV16384"/>
    </sheetView>
  </sheetViews>
  <sheetFormatPr defaultColWidth="9.140625" defaultRowHeight="13.5"/>
  <cols>
    <col min="1" max="1" width="10.421875" style="11" customWidth="1"/>
    <col min="2" max="4" width="9.140625" style="11" customWidth="1"/>
    <col min="5" max="5" width="10.8515625" style="11" customWidth="1"/>
    <col min="6" max="9" width="10.8515625" style="12" bestFit="1" customWidth="1"/>
    <col min="10" max="16384" width="9.140625" style="11" customWidth="1"/>
  </cols>
  <sheetData>
    <row r="1" ht="15">
      <c r="A1" s="1" t="s">
        <v>229</v>
      </c>
    </row>
    <row r="2" ht="15">
      <c r="A2" s="1" t="s">
        <v>0</v>
      </c>
    </row>
    <row r="4" ht="15">
      <c r="A4" s="1" t="s">
        <v>93</v>
      </c>
    </row>
    <row r="5" ht="15">
      <c r="A5" s="1" t="s">
        <v>261</v>
      </c>
    </row>
    <row r="6" ht="13.5">
      <c r="G6" s="13"/>
    </row>
    <row r="7" spans="6:9" ht="15">
      <c r="F7" s="33" t="s">
        <v>262</v>
      </c>
      <c r="G7" s="33"/>
      <c r="H7" s="11"/>
      <c r="I7" s="11"/>
    </row>
    <row r="8" spans="6:9" ht="15">
      <c r="F8" s="33" t="s">
        <v>94</v>
      </c>
      <c r="G8" s="33"/>
      <c r="H8" s="33" t="s">
        <v>263</v>
      </c>
      <c r="I8" s="33"/>
    </row>
    <row r="9" spans="6:9" ht="15" customHeight="1">
      <c r="F9" s="34" t="s">
        <v>264</v>
      </c>
      <c r="G9" s="33"/>
      <c r="H9" s="34" t="str">
        <f>F9</f>
        <v> 28 February</v>
      </c>
      <c r="I9" s="33"/>
    </row>
    <row r="10" spans="6:9" ht="15">
      <c r="F10" s="3" t="s">
        <v>265</v>
      </c>
      <c r="G10" s="3" t="s">
        <v>161</v>
      </c>
      <c r="H10" s="3" t="s">
        <v>265</v>
      </c>
      <c r="I10" s="3" t="s">
        <v>161</v>
      </c>
    </row>
    <row r="11" spans="6:9" ht="15">
      <c r="F11" s="2" t="s">
        <v>17</v>
      </c>
      <c r="G11" s="2" t="s">
        <v>17</v>
      </c>
      <c r="H11" s="2" t="s">
        <v>17</v>
      </c>
      <c r="I11" s="2" t="s">
        <v>17</v>
      </c>
    </row>
    <row r="13" spans="1:9" ht="13.5">
      <c r="A13" s="11" t="s">
        <v>19</v>
      </c>
      <c r="F13" s="12">
        <v>16740</v>
      </c>
      <c r="G13" s="12">
        <v>16676</v>
      </c>
      <c r="H13" s="12">
        <v>36651</v>
      </c>
      <c r="I13" s="12">
        <v>35646</v>
      </c>
    </row>
    <row r="14" spans="1:9" ht="13.5">
      <c r="A14" s="11" t="s">
        <v>162</v>
      </c>
      <c r="F14" s="14">
        <v>-6389</v>
      </c>
      <c r="G14" s="14">
        <v>-8081</v>
      </c>
      <c r="H14" s="14">
        <v>-13868</v>
      </c>
      <c r="I14" s="14">
        <v>-17139</v>
      </c>
    </row>
    <row r="15" spans="1:9" ht="13.5">
      <c r="A15" s="11" t="s">
        <v>163</v>
      </c>
      <c r="F15" s="12">
        <f>SUM(F13:F14)</f>
        <v>10351</v>
      </c>
      <c r="G15" s="12">
        <f>SUM(G13:G14)</f>
        <v>8595</v>
      </c>
      <c r="H15" s="12">
        <f>SUM(H13:H14)</f>
        <v>22783</v>
      </c>
      <c r="I15" s="12">
        <f>SUM(I13:I14)</f>
        <v>18507</v>
      </c>
    </row>
    <row r="16" spans="1:14" ht="13.5">
      <c r="A16" s="11" t="s">
        <v>164</v>
      </c>
      <c r="F16" s="15">
        <v>857</v>
      </c>
      <c r="G16" s="15">
        <v>1194</v>
      </c>
      <c r="H16" s="15">
        <v>2291</v>
      </c>
      <c r="I16" s="15">
        <v>2199</v>
      </c>
      <c r="L16" s="25"/>
      <c r="M16" s="25"/>
      <c r="N16" s="25"/>
    </row>
    <row r="17" spans="1:14" ht="13.5">
      <c r="A17" s="11" t="s">
        <v>165</v>
      </c>
      <c r="F17" s="15">
        <v>-2411</v>
      </c>
      <c r="G17" s="15">
        <v>-2225</v>
      </c>
      <c r="H17" s="15">
        <v>-4532</v>
      </c>
      <c r="I17" s="15">
        <v>-4498</v>
      </c>
      <c r="L17" s="25"/>
      <c r="M17" s="25"/>
      <c r="N17" s="25"/>
    </row>
    <row r="18" spans="1:9" ht="13.5">
      <c r="A18" s="11" t="s">
        <v>166</v>
      </c>
      <c r="F18" s="15">
        <v>-515</v>
      </c>
      <c r="G18" s="15">
        <v>-570</v>
      </c>
      <c r="H18" s="15">
        <v>-1219</v>
      </c>
      <c r="I18" s="15">
        <v>-1240</v>
      </c>
    </row>
    <row r="19" spans="1:9" ht="13.5">
      <c r="A19" s="11" t="s">
        <v>167</v>
      </c>
      <c r="F19" s="15">
        <v>-806</v>
      </c>
      <c r="G19" s="15">
        <v>-835</v>
      </c>
      <c r="H19" s="15">
        <v>-1237</v>
      </c>
      <c r="I19" s="15">
        <v>-1318</v>
      </c>
    </row>
    <row r="20" spans="1:9" ht="13.5">
      <c r="A20" s="11" t="s">
        <v>319</v>
      </c>
      <c r="F20" s="15">
        <v>940</v>
      </c>
      <c r="G20" s="15">
        <v>1551</v>
      </c>
      <c r="H20" s="15">
        <v>1005</v>
      </c>
      <c r="I20" s="15">
        <v>1173</v>
      </c>
    </row>
    <row r="21" spans="1:9" ht="13.5">
      <c r="A21" s="11" t="s">
        <v>320</v>
      </c>
      <c r="F21" s="14">
        <v>22</v>
      </c>
      <c r="G21" s="20">
        <v>0</v>
      </c>
      <c r="H21" s="14">
        <v>-15</v>
      </c>
      <c r="I21" s="20">
        <v>0</v>
      </c>
    </row>
    <row r="22" spans="1:9" ht="13.5">
      <c r="A22" s="11" t="s">
        <v>20</v>
      </c>
      <c r="F22" s="12">
        <f>SUM(F15:F21)</f>
        <v>8438</v>
      </c>
      <c r="G22" s="12">
        <f>SUM(G15:G21)</f>
        <v>7710</v>
      </c>
      <c r="H22" s="12">
        <f>SUM(H15:H21)</f>
        <v>19076</v>
      </c>
      <c r="I22" s="12">
        <f>SUM(I15:I21)</f>
        <v>14823</v>
      </c>
    </row>
    <row r="23" spans="1:9" ht="13.5">
      <c r="A23" s="11" t="s">
        <v>21</v>
      </c>
      <c r="F23" s="14">
        <v>-2067</v>
      </c>
      <c r="G23" s="14">
        <v>-1754</v>
      </c>
      <c r="H23" s="14">
        <v>-5024</v>
      </c>
      <c r="I23" s="14">
        <v>-4023</v>
      </c>
    </row>
    <row r="24" spans="1:9" ht="14.25" thickBot="1">
      <c r="A24" s="11" t="s">
        <v>168</v>
      </c>
      <c r="F24" s="22">
        <f>SUM(F22:F23)</f>
        <v>6371</v>
      </c>
      <c r="G24" s="22">
        <f>SUM(G22:G23)</f>
        <v>5956</v>
      </c>
      <c r="H24" s="22">
        <f>SUM(H22:H23)</f>
        <v>14052</v>
      </c>
      <c r="I24" s="22">
        <f>SUM(I22:I23)</f>
        <v>10800</v>
      </c>
    </row>
    <row r="26" ht="13.5">
      <c r="A26" s="11" t="s">
        <v>169</v>
      </c>
    </row>
    <row r="27" spans="1:9" ht="14.25" thickBot="1">
      <c r="A27" s="11" t="s">
        <v>266</v>
      </c>
      <c r="F27" s="9">
        <f>F24</f>
        <v>6371</v>
      </c>
      <c r="G27" s="9">
        <f>G24</f>
        <v>5956</v>
      </c>
      <c r="H27" s="9">
        <f>H24</f>
        <v>14052</v>
      </c>
      <c r="I27" s="9">
        <f>I24</f>
        <v>10800</v>
      </c>
    </row>
    <row r="29" ht="13.5">
      <c r="A29" s="11" t="s">
        <v>170</v>
      </c>
    </row>
    <row r="30" ht="13.5">
      <c r="A30" s="11" t="s">
        <v>267</v>
      </c>
    </row>
    <row r="31" spans="1:9" ht="14.25" thickBot="1">
      <c r="A31" s="11" t="s">
        <v>22</v>
      </c>
      <c r="F31" s="24" t="s">
        <v>306</v>
      </c>
      <c r="G31" s="24" t="s">
        <v>268</v>
      </c>
      <c r="H31" s="24" t="s">
        <v>307</v>
      </c>
      <c r="I31" s="24" t="s">
        <v>269</v>
      </c>
    </row>
    <row r="34" spans="1:10" ht="30" customHeight="1">
      <c r="A34" s="32" t="s">
        <v>247</v>
      </c>
      <c r="B34" s="35"/>
      <c r="C34" s="35"/>
      <c r="D34" s="35"/>
      <c r="E34" s="35"/>
      <c r="F34" s="35"/>
      <c r="G34" s="35"/>
      <c r="H34" s="35"/>
      <c r="I34" s="35"/>
      <c r="J34" s="6"/>
    </row>
    <row r="35" spans="1:9" ht="15" customHeight="1">
      <c r="A35" s="16"/>
      <c r="B35" s="16"/>
      <c r="C35" s="16"/>
      <c r="D35" s="16"/>
      <c r="E35" s="16"/>
      <c r="F35" s="16"/>
      <c r="G35" s="16"/>
      <c r="H35" s="16"/>
      <c r="I35" s="16"/>
    </row>
  </sheetData>
  <mergeCells count="6">
    <mergeCell ref="A34:I34"/>
    <mergeCell ref="F7:G7"/>
    <mergeCell ref="F8:G8"/>
    <mergeCell ref="H8:I8"/>
    <mergeCell ref="F9:G9"/>
    <mergeCell ref="H9:I9"/>
  </mergeCells>
  <printOptions/>
  <pageMargins left="1.141732283464567" right="0" top="0.3937007874015748" bottom="0.3937007874015748" header="0.1968503937007874"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51"/>
  <sheetViews>
    <sheetView showGridLines="0" workbookViewId="0" topLeftCell="A1">
      <selection activeCell="A1" sqref="A1:IV16384"/>
    </sheetView>
  </sheetViews>
  <sheetFormatPr defaultColWidth="9.140625" defaultRowHeight="13.5"/>
  <cols>
    <col min="1" max="1" width="2.7109375" style="11" customWidth="1"/>
    <col min="2" max="3" width="9.140625" style="11" customWidth="1"/>
    <col min="4" max="5" width="13.421875" style="11" customWidth="1"/>
    <col min="6" max="6" width="10.57421875" style="12" bestFit="1" customWidth="1"/>
    <col min="7" max="7" width="11.28125" style="12" bestFit="1" customWidth="1"/>
    <col min="8" max="8" width="9.7109375" style="11" customWidth="1"/>
    <col min="9" max="16384" width="9.140625" style="11" customWidth="1"/>
  </cols>
  <sheetData>
    <row r="1" ht="15">
      <c r="A1" s="1" t="s">
        <v>229</v>
      </c>
    </row>
    <row r="2" ht="15">
      <c r="A2" s="1" t="s">
        <v>0</v>
      </c>
    </row>
    <row r="4" ht="15">
      <c r="A4" s="1" t="s">
        <v>95</v>
      </c>
    </row>
    <row r="5" ht="15">
      <c r="A5" s="1" t="s">
        <v>270</v>
      </c>
    </row>
    <row r="6" ht="13.5">
      <c r="F6" s="7"/>
    </row>
    <row r="7" spans="6:7" ht="15">
      <c r="F7" s="3" t="s">
        <v>271</v>
      </c>
      <c r="G7" s="3" t="s">
        <v>230</v>
      </c>
    </row>
    <row r="8" spans="6:7" ht="15">
      <c r="F8" s="2" t="s">
        <v>17</v>
      </c>
      <c r="G8" s="2" t="s">
        <v>17</v>
      </c>
    </row>
    <row r="9" spans="1:7" ht="15">
      <c r="A9" s="1" t="s">
        <v>171</v>
      </c>
      <c r="F9" s="2"/>
      <c r="G9" s="2"/>
    </row>
    <row r="10" ht="15">
      <c r="A10" s="1" t="s">
        <v>96</v>
      </c>
    </row>
    <row r="11" spans="1:7" ht="13.5">
      <c r="A11" s="11" t="s">
        <v>31</v>
      </c>
      <c r="F11" s="12">
        <v>114212</v>
      </c>
      <c r="G11" s="12">
        <v>115054</v>
      </c>
    </row>
    <row r="12" spans="1:7" ht="13.5">
      <c r="A12" s="11" t="s">
        <v>155</v>
      </c>
      <c r="F12" s="12">
        <v>186478</v>
      </c>
      <c r="G12" s="12">
        <v>180426</v>
      </c>
    </row>
    <row r="13" spans="1:7" ht="13.5">
      <c r="A13" s="11" t="s">
        <v>321</v>
      </c>
      <c r="F13" s="12">
        <v>16633</v>
      </c>
      <c r="G13" s="10">
        <v>16874</v>
      </c>
    </row>
    <row r="14" spans="1:7" ht="13.5">
      <c r="A14" s="11" t="s">
        <v>1</v>
      </c>
      <c r="F14" s="12">
        <v>21686</v>
      </c>
      <c r="G14" s="12">
        <v>21918</v>
      </c>
    </row>
    <row r="15" spans="6:7" ht="13.5">
      <c r="F15" s="8">
        <f>SUM(F11:F14)</f>
        <v>339009</v>
      </c>
      <c r="G15" s="8">
        <f>SUM(G11:G14)</f>
        <v>334272</v>
      </c>
    </row>
    <row r="17" ht="15">
      <c r="A17" s="1" t="s">
        <v>97</v>
      </c>
    </row>
    <row r="18" spans="1:7" ht="13.5">
      <c r="A18" s="11" t="s">
        <v>2</v>
      </c>
      <c r="F18" s="12">
        <v>3861</v>
      </c>
      <c r="G18" s="12">
        <v>2369</v>
      </c>
    </row>
    <row r="19" spans="1:7" ht="13.5">
      <c r="A19" s="11" t="s">
        <v>3</v>
      </c>
      <c r="F19" s="12">
        <v>5091</v>
      </c>
      <c r="G19" s="12">
        <v>5326</v>
      </c>
    </row>
    <row r="20" spans="1:7" ht="13.5">
      <c r="A20" s="11" t="s">
        <v>4</v>
      </c>
      <c r="F20" s="12">
        <v>695</v>
      </c>
      <c r="G20" s="12">
        <v>1284</v>
      </c>
    </row>
    <row r="21" spans="1:7" ht="13.5">
      <c r="A21" s="11" t="s">
        <v>83</v>
      </c>
      <c r="F21" s="12">
        <v>3</v>
      </c>
      <c r="G21" s="12">
        <v>3</v>
      </c>
    </row>
    <row r="22" spans="1:7" ht="13.5">
      <c r="A22" s="11" t="s">
        <v>5</v>
      </c>
      <c r="F22" s="12">
        <v>110220</v>
      </c>
      <c r="G22" s="12">
        <v>110092</v>
      </c>
    </row>
    <row r="23" spans="6:7" ht="13.5">
      <c r="F23" s="8">
        <f>SUM(F18:F22)</f>
        <v>119870</v>
      </c>
      <c r="G23" s="8">
        <f>SUM(G18:G22)</f>
        <v>119074</v>
      </c>
    </row>
    <row r="25" spans="1:7" ht="15.75" thickBot="1">
      <c r="A25" s="1" t="s">
        <v>225</v>
      </c>
      <c r="F25" s="9">
        <f>+F15+F23</f>
        <v>458879</v>
      </c>
      <c r="G25" s="9">
        <f>+G15+G23</f>
        <v>453346</v>
      </c>
    </row>
    <row r="27" ht="15">
      <c r="A27" s="1" t="s">
        <v>172</v>
      </c>
    </row>
    <row r="28" ht="15">
      <c r="A28" s="1" t="s">
        <v>272</v>
      </c>
    </row>
    <row r="29" spans="1:7" ht="13.5">
      <c r="A29" s="11" t="s">
        <v>8</v>
      </c>
      <c r="F29" s="12">
        <v>91363</v>
      </c>
      <c r="G29" s="12">
        <v>91363</v>
      </c>
    </row>
    <row r="30" spans="1:7" ht="13.5">
      <c r="A30" s="11" t="s">
        <v>9</v>
      </c>
      <c r="F30" s="14">
        <v>355455</v>
      </c>
      <c r="G30" s="14">
        <v>347611</v>
      </c>
    </row>
    <row r="31" spans="1:7" ht="15">
      <c r="A31" s="1" t="s">
        <v>175</v>
      </c>
      <c r="F31" s="8">
        <f>SUM(F29:F30)</f>
        <v>446818</v>
      </c>
      <c r="G31" s="8">
        <f>SUM(G29:G30)</f>
        <v>438974</v>
      </c>
    </row>
    <row r="32" ht="15">
      <c r="A32" s="1"/>
    </row>
    <row r="33" ht="15">
      <c r="A33" s="1" t="s">
        <v>231</v>
      </c>
    </row>
    <row r="34" spans="1:7" ht="13.5">
      <c r="A34" s="11" t="s">
        <v>248</v>
      </c>
      <c r="F34" s="14">
        <v>7165</v>
      </c>
      <c r="G34" s="14">
        <v>8882</v>
      </c>
    </row>
    <row r="36" ht="15">
      <c r="A36" s="1" t="s">
        <v>98</v>
      </c>
    </row>
    <row r="37" spans="1:7" ht="13.5">
      <c r="A37" s="11" t="s">
        <v>6</v>
      </c>
      <c r="F37" s="12">
        <v>1566</v>
      </c>
      <c r="G37" s="12">
        <v>1630</v>
      </c>
    </row>
    <row r="38" spans="1:7" ht="13.5">
      <c r="A38" s="11" t="s">
        <v>7</v>
      </c>
      <c r="F38" s="12">
        <v>2227</v>
      </c>
      <c r="G38" s="12">
        <v>3279</v>
      </c>
    </row>
    <row r="39" spans="1:7" ht="13.5">
      <c r="A39" s="11" t="s">
        <v>21</v>
      </c>
      <c r="F39" s="12">
        <v>1103</v>
      </c>
      <c r="G39" s="10">
        <v>581</v>
      </c>
    </row>
    <row r="40" spans="6:7" ht="13.5">
      <c r="F40" s="8">
        <f>SUM(F37:F39)</f>
        <v>4896</v>
      </c>
      <c r="G40" s="8">
        <f>SUM(G37:G39)</f>
        <v>5490</v>
      </c>
    </row>
    <row r="42" spans="1:7" ht="15">
      <c r="A42" s="1" t="s">
        <v>173</v>
      </c>
      <c r="F42" s="14">
        <f>+F34+F40</f>
        <v>12061</v>
      </c>
      <c r="G42" s="14">
        <f>+G34+G40</f>
        <v>14372</v>
      </c>
    </row>
    <row r="44" spans="1:7" ht="15.75" thickBot="1">
      <c r="A44" s="1" t="s">
        <v>174</v>
      </c>
      <c r="F44" s="9">
        <f>+F31+F42</f>
        <v>458879</v>
      </c>
      <c r="G44" s="9">
        <f>+G31+G42</f>
        <v>453346</v>
      </c>
    </row>
    <row r="46" spans="1:7" ht="13.5">
      <c r="A46" s="11" t="s">
        <v>176</v>
      </c>
      <c r="F46" s="11"/>
      <c r="G46" s="11"/>
    </row>
    <row r="47" spans="1:7" ht="14.25" thickBot="1">
      <c r="A47" s="11" t="s">
        <v>273</v>
      </c>
      <c r="F47" s="9" t="s">
        <v>308</v>
      </c>
      <c r="G47" s="9" t="s">
        <v>232</v>
      </c>
    </row>
    <row r="50" spans="1:9" ht="40.5" customHeight="1">
      <c r="A50" s="32" t="s">
        <v>233</v>
      </c>
      <c r="B50" s="35"/>
      <c r="C50" s="35"/>
      <c r="D50" s="35"/>
      <c r="E50" s="35"/>
      <c r="F50" s="35"/>
      <c r="G50" s="35"/>
      <c r="H50" s="35"/>
      <c r="I50" s="6"/>
    </row>
    <row r="51" spans="1:9" ht="15" customHeight="1">
      <c r="A51" s="16"/>
      <c r="B51" s="16"/>
      <c r="C51" s="16"/>
      <c r="D51" s="16"/>
      <c r="E51" s="16"/>
      <c r="F51" s="16"/>
      <c r="G51" s="16"/>
      <c r="H51" s="16"/>
      <c r="I51" s="6"/>
    </row>
  </sheetData>
  <mergeCells count="1">
    <mergeCell ref="A50:H50"/>
  </mergeCells>
  <printOptions/>
  <pageMargins left="1.141732283464567" right="0" top="0.3937007874015748" bottom="0.3937007874015748" header="0.1968503937007874"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48"/>
  <sheetViews>
    <sheetView showGridLines="0" view="pageBreakPreview" zoomScaleSheetLayoutView="100" workbookViewId="0" topLeftCell="A1">
      <selection activeCell="A1" sqref="A1:IV16384"/>
    </sheetView>
  </sheetViews>
  <sheetFormatPr defaultColWidth="9.140625" defaultRowHeight="13.5"/>
  <cols>
    <col min="1" max="1" width="2.7109375" style="11" customWidth="1"/>
    <col min="2" max="2" width="10.421875" style="11" customWidth="1"/>
    <col min="3" max="3" width="9.140625" style="11" customWidth="1"/>
    <col min="4" max="4" width="11.140625" style="11" customWidth="1"/>
    <col min="5" max="5" width="2.7109375" style="11" customWidth="1"/>
    <col min="6" max="6" width="11.00390625" style="12" customWidth="1"/>
    <col min="7" max="7" width="13.57421875" style="12" bestFit="1" customWidth="1"/>
    <col min="8" max="8" width="13.7109375" style="12" customWidth="1"/>
    <col min="9" max="9" width="15.57421875" style="12" customWidth="1"/>
    <col min="10" max="10" width="10.57421875" style="11" bestFit="1" customWidth="1"/>
    <col min="11" max="16384" width="9.140625" style="11" customWidth="1"/>
  </cols>
  <sheetData>
    <row r="1" ht="15">
      <c r="A1" s="1" t="s">
        <v>229</v>
      </c>
    </row>
    <row r="2" ht="15">
      <c r="A2" s="1" t="s">
        <v>0</v>
      </c>
    </row>
    <row r="4" ht="15">
      <c r="A4" s="1" t="s">
        <v>99</v>
      </c>
    </row>
    <row r="5" ht="15">
      <c r="A5" s="1" t="s">
        <v>274</v>
      </c>
    </row>
    <row r="6" ht="15">
      <c r="A6" s="1"/>
    </row>
    <row r="7" spans="1:10" ht="15">
      <c r="A7" s="1"/>
      <c r="J7" s="17" t="s">
        <v>177</v>
      </c>
    </row>
    <row r="8" spans="6:10" ht="15">
      <c r="F8" s="36" t="s">
        <v>277</v>
      </c>
      <c r="G8" s="36"/>
      <c r="H8" s="36"/>
      <c r="I8" s="36"/>
      <c r="J8" s="17" t="s">
        <v>157</v>
      </c>
    </row>
    <row r="9" ht="15">
      <c r="G9" s="2" t="s">
        <v>13</v>
      </c>
    </row>
    <row r="10" spans="6:9" ht="15">
      <c r="F10" s="2" t="s">
        <v>11</v>
      </c>
      <c r="G10" s="2" t="s">
        <v>14</v>
      </c>
      <c r="H10" s="2" t="s">
        <v>16</v>
      </c>
      <c r="I10" s="17"/>
    </row>
    <row r="11" spans="6:9" ht="15">
      <c r="F11" s="2" t="s">
        <v>12</v>
      </c>
      <c r="G11" s="2" t="s">
        <v>15</v>
      </c>
      <c r="H11" s="2" t="s">
        <v>15</v>
      </c>
      <c r="I11" s="17" t="s">
        <v>177</v>
      </c>
    </row>
    <row r="12" spans="6:10" ht="15">
      <c r="F12" s="2" t="s">
        <v>17</v>
      </c>
      <c r="G12" s="2" t="s">
        <v>17</v>
      </c>
      <c r="H12" s="2" t="s">
        <v>17</v>
      </c>
      <c r="I12" s="2" t="s">
        <v>17</v>
      </c>
      <c r="J12" s="2" t="s">
        <v>17</v>
      </c>
    </row>
    <row r="13" spans="6:9" ht="15">
      <c r="F13" s="2"/>
      <c r="G13" s="2"/>
      <c r="H13" s="2"/>
      <c r="I13" s="2"/>
    </row>
    <row r="14" spans="1:10" ht="13.5">
      <c r="A14" s="11" t="s">
        <v>234</v>
      </c>
      <c r="F14" s="14">
        <v>91159</v>
      </c>
      <c r="G14" s="14">
        <v>23501</v>
      </c>
      <c r="H14" s="14">
        <v>311350</v>
      </c>
      <c r="I14" s="14">
        <f>SUM(F14:H14)</f>
        <v>426010</v>
      </c>
      <c r="J14" s="18">
        <f>I14</f>
        <v>426010</v>
      </c>
    </row>
    <row r="15" ht="13.5">
      <c r="J15" s="19"/>
    </row>
    <row r="16" spans="1:10" ht="13.5">
      <c r="A16" s="11" t="s">
        <v>180</v>
      </c>
      <c r="F16" s="10"/>
      <c r="I16" s="10"/>
      <c r="J16" s="19"/>
    </row>
    <row r="17" spans="2:10" ht="13.5">
      <c r="B17" s="11" t="s">
        <v>226</v>
      </c>
      <c r="F17" s="10"/>
      <c r="H17" s="10"/>
      <c r="J17" s="19"/>
    </row>
    <row r="18" spans="2:10" ht="13.5">
      <c r="B18" s="11" t="s">
        <v>178</v>
      </c>
      <c r="F18" s="10">
        <v>0</v>
      </c>
      <c r="G18" s="12">
        <v>10610</v>
      </c>
      <c r="H18" s="10">
        <v>0</v>
      </c>
      <c r="I18" s="12">
        <f>SUM(F18:H18)</f>
        <v>10610</v>
      </c>
      <c r="J18" s="23">
        <f>I18</f>
        <v>10610</v>
      </c>
    </row>
    <row r="19" spans="1:10" ht="13.5">
      <c r="A19" s="11" t="s">
        <v>91</v>
      </c>
      <c r="F19" s="10">
        <v>0</v>
      </c>
      <c r="G19" s="10">
        <v>0</v>
      </c>
      <c r="H19" s="10">
        <v>10800</v>
      </c>
      <c r="I19" s="12">
        <f>SUM(F19:H19)</f>
        <v>10800</v>
      </c>
      <c r="J19" s="23">
        <f>I19</f>
        <v>10800</v>
      </c>
    </row>
    <row r="20" spans="6:10" ht="13.5">
      <c r="F20" s="20"/>
      <c r="G20" s="14"/>
      <c r="H20" s="20"/>
      <c r="I20" s="14"/>
      <c r="J20" s="18"/>
    </row>
    <row r="21" spans="1:10" ht="13.5">
      <c r="A21" s="11" t="s">
        <v>227</v>
      </c>
      <c r="F21" s="21"/>
      <c r="G21" s="21"/>
      <c r="H21" s="21"/>
      <c r="I21" s="15"/>
      <c r="J21" s="19"/>
    </row>
    <row r="22" spans="2:10" ht="13.5">
      <c r="B22" s="11" t="s">
        <v>179</v>
      </c>
      <c r="F22" s="20">
        <f>SUM(F18:F19)</f>
        <v>0</v>
      </c>
      <c r="G22" s="20">
        <f>SUM(G18:G19)</f>
        <v>10610</v>
      </c>
      <c r="H22" s="20">
        <f>SUM(H18:H19)</f>
        <v>10800</v>
      </c>
      <c r="I22" s="20">
        <f>SUM(I18:I19)</f>
        <v>21410</v>
      </c>
      <c r="J22" s="18">
        <f>I22</f>
        <v>21410</v>
      </c>
    </row>
    <row r="23" ht="13.5">
      <c r="J23" s="19"/>
    </row>
    <row r="24" spans="1:10" ht="13.5">
      <c r="A24" s="11" t="s">
        <v>275</v>
      </c>
      <c r="F24" s="10">
        <v>0</v>
      </c>
      <c r="G24" s="10">
        <v>0</v>
      </c>
      <c r="H24" s="10">
        <v>-9867</v>
      </c>
      <c r="I24" s="12">
        <f>SUM(F24:H24)</f>
        <v>-9867</v>
      </c>
      <c r="J24" s="23">
        <f>I24</f>
        <v>-9867</v>
      </c>
    </row>
    <row r="25" spans="1:10" ht="13.5">
      <c r="A25" s="11" t="s">
        <v>84</v>
      </c>
      <c r="J25" s="23"/>
    </row>
    <row r="26" spans="1:10" ht="13.5">
      <c r="A26" s="11" t="s">
        <v>18</v>
      </c>
      <c r="F26" s="10">
        <v>204</v>
      </c>
      <c r="G26" s="10">
        <v>512</v>
      </c>
      <c r="H26" s="10">
        <v>0</v>
      </c>
      <c r="I26" s="12">
        <f>SUM(F26:H26)</f>
        <v>716</v>
      </c>
      <c r="J26" s="23">
        <f>I26</f>
        <v>716</v>
      </c>
    </row>
    <row r="27" spans="6:10" ht="13.5">
      <c r="F27" s="10"/>
      <c r="G27" s="10"/>
      <c r="H27" s="10"/>
      <c r="J27" s="19"/>
    </row>
    <row r="28" spans="1:10" ht="14.25" thickBot="1">
      <c r="A28" s="11" t="s">
        <v>276</v>
      </c>
      <c r="F28" s="22">
        <f>+F14+F22+F26+F24</f>
        <v>91363</v>
      </c>
      <c r="G28" s="22">
        <f>+G14+G22+G26+G24</f>
        <v>34623</v>
      </c>
      <c r="H28" s="22">
        <f>+H14+H22+H26+H24</f>
        <v>312283</v>
      </c>
      <c r="I28" s="22">
        <f>+I14+I22+I26+I24</f>
        <v>438269</v>
      </c>
      <c r="J28" s="22">
        <f>+J14+J22+J26+J24</f>
        <v>438269</v>
      </c>
    </row>
    <row r="29" spans="6:10" ht="13.5">
      <c r="F29" s="15"/>
      <c r="G29" s="15"/>
      <c r="H29" s="15"/>
      <c r="I29" s="15"/>
      <c r="J29" s="19"/>
    </row>
    <row r="30" spans="1:10" ht="13.5">
      <c r="A30" s="11" t="s">
        <v>249</v>
      </c>
      <c r="F30" s="14">
        <v>91363</v>
      </c>
      <c r="G30" s="14">
        <v>33616</v>
      </c>
      <c r="H30" s="14">
        <v>313995</v>
      </c>
      <c r="I30" s="14">
        <f>SUM(F30:H30)</f>
        <v>438974</v>
      </c>
      <c r="J30" s="18">
        <f>I30</f>
        <v>438974</v>
      </c>
    </row>
    <row r="31" ht="13.5">
      <c r="J31" s="19"/>
    </row>
    <row r="32" spans="1:10" ht="13.5">
      <c r="A32" s="11" t="s">
        <v>309</v>
      </c>
      <c r="J32" s="19"/>
    </row>
    <row r="33" spans="2:10" ht="13.5">
      <c r="B33" s="11" t="s">
        <v>322</v>
      </c>
      <c r="F33" s="10">
        <v>0</v>
      </c>
      <c r="G33" s="12">
        <v>1592</v>
      </c>
      <c r="H33" s="10">
        <v>0</v>
      </c>
      <c r="I33" s="12">
        <f>SUM(F33:H33)</f>
        <v>1592</v>
      </c>
      <c r="J33" s="19">
        <f>I33</f>
        <v>1592</v>
      </c>
    </row>
    <row r="34" spans="1:10" ht="13.5">
      <c r="A34" s="11" t="s">
        <v>310</v>
      </c>
      <c r="F34" s="20">
        <v>0</v>
      </c>
      <c r="G34" s="14">
        <v>2204</v>
      </c>
      <c r="H34" s="20">
        <v>0</v>
      </c>
      <c r="I34" s="14">
        <f>SUM(F34:H34)</f>
        <v>2204</v>
      </c>
      <c r="J34" s="18">
        <f>I34</f>
        <v>2204</v>
      </c>
    </row>
    <row r="35" spans="1:10" ht="13.5">
      <c r="A35" s="11" t="s">
        <v>311</v>
      </c>
      <c r="F35" s="10"/>
      <c r="H35" s="10"/>
      <c r="J35" s="19"/>
    </row>
    <row r="36" spans="2:10" ht="13.5">
      <c r="B36" s="11" t="s">
        <v>312</v>
      </c>
      <c r="F36" s="10">
        <f>SUM(F33:F34)</f>
        <v>0</v>
      </c>
      <c r="G36" s="10">
        <f>SUM(G33:G34)</f>
        <v>3796</v>
      </c>
      <c r="H36" s="10">
        <f>SUM(H33:H34)</f>
        <v>0</v>
      </c>
      <c r="I36" s="10">
        <f>SUM(I33:I34)</f>
        <v>3796</v>
      </c>
      <c r="J36" s="23">
        <f>I36</f>
        <v>3796</v>
      </c>
    </row>
    <row r="37" spans="1:10" ht="13.5">
      <c r="A37" s="11" t="s">
        <v>91</v>
      </c>
      <c r="F37" s="20">
        <v>0</v>
      </c>
      <c r="G37" s="20">
        <v>0</v>
      </c>
      <c r="H37" s="20">
        <v>14052</v>
      </c>
      <c r="I37" s="14">
        <f>SUM(F37:H37)</f>
        <v>14052</v>
      </c>
      <c r="J37" s="18">
        <f>I37</f>
        <v>14052</v>
      </c>
    </row>
    <row r="38" spans="1:10" ht="13.5">
      <c r="A38" s="11" t="s">
        <v>227</v>
      </c>
      <c r="F38" s="21"/>
      <c r="G38" s="21"/>
      <c r="H38" s="21"/>
      <c r="I38" s="15"/>
      <c r="J38" s="19"/>
    </row>
    <row r="39" spans="2:10" ht="13.5">
      <c r="B39" s="11" t="s">
        <v>179</v>
      </c>
      <c r="F39" s="20">
        <f>SUM(F36:F37)</f>
        <v>0</v>
      </c>
      <c r="G39" s="20">
        <f>SUM(G36:G37)</f>
        <v>3796</v>
      </c>
      <c r="H39" s="20">
        <f>SUM(H36:H37)</f>
        <v>14052</v>
      </c>
      <c r="I39" s="20">
        <f>SUM(I36:I37)</f>
        <v>17848</v>
      </c>
      <c r="J39" s="18">
        <f>I39</f>
        <v>17848</v>
      </c>
    </row>
    <row r="40" spans="6:10" ht="13.5">
      <c r="F40" s="21"/>
      <c r="G40" s="21"/>
      <c r="H40" s="21"/>
      <c r="I40" s="21"/>
      <c r="J40" s="23"/>
    </row>
    <row r="41" spans="1:10" ht="13.5">
      <c r="A41" s="11" t="s">
        <v>275</v>
      </c>
      <c r="F41" s="20">
        <v>0</v>
      </c>
      <c r="G41" s="20">
        <v>0</v>
      </c>
      <c r="H41" s="20">
        <v>-10004</v>
      </c>
      <c r="I41" s="14">
        <f>SUM(F41:H41)</f>
        <v>-10004</v>
      </c>
      <c r="J41" s="18">
        <f>I41</f>
        <v>-10004</v>
      </c>
    </row>
    <row r="42" ht="13.5">
      <c r="J42" s="19"/>
    </row>
    <row r="43" spans="1:10" ht="14.25" thickBot="1">
      <c r="A43" s="11" t="s">
        <v>278</v>
      </c>
      <c r="F43" s="9">
        <f>F30+F39+F41</f>
        <v>91363</v>
      </c>
      <c r="G43" s="9">
        <f>G30+G39+G41</f>
        <v>37412</v>
      </c>
      <c r="H43" s="9">
        <f>H30+H39+H41</f>
        <v>318043</v>
      </c>
      <c r="I43" s="9">
        <f>I30+I39+I41</f>
        <v>446818</v>
      </c>
      <c r="J43" s="9">
        <f>I43</f>
        <v>446818</v>
      </c>
    </row>
    <row r="44" ht="13.5">
      <c r="J44" s="19"/>
    </row>
    <row r="45" spans="6:9" ht="13.5">
      <c r="F45" s="15"/>
      <c r="G45" s="15"/>
      <c r="H45" s="15"/>
      <c r="I45" s="15"/>
    </row>
    <row r="46" spans="1:10" ht="30" customHeight="1">
      <c r="A46" s="32" t="s">
        <v>235</v>
      </c>
      <c r="B46" s="35"/>
      <c r="C46" s="35"/>
      <c r="D46" s="35"/>
      <c r="E46" s="35"/>
      <c r="F46" s="35"/>
      <c r="G46" s="35"/>
      <c r="H46" s="35"/>
      <c r="I46" s="35"/>
      <c r="J46" s="35"/>
    </row>
    <row r="47" spans="1:9" ht="15" customHeight="1">
      <c r="A47" s="38"/>
      <c r="B47" s="38"/>
      <c r="C47" s="38"/>
      <c r="D47" s="38"/>
      <c r="E47" s="38"/>
      <c r="F47" s="38"/>
      <c r="G47" s="38"/>
      <c r="H47" s="38"/>
      <c r="I47" s="38"/>
    </row>
    <row r="48" spans="1:9" ht="13.5">
      <c r="A48" s="39"/>
      <c r="B48" s="39"/>
      <c r="C48" s="39"/>
      <c r="D48" s="39"/>
      <c r="E48" s="39"/>
      <c r="F48" s="39"/>
      <c r="G48" s="39"/>
      <c r="H48" s="39"/>
      <c r="I48" s="39"/>
    </row>
  </sheetData>
  <mergeCells count="2">
    <mergeCell ref="F8:I8"/>
    <mergeCell ref="A46:J46"/>
  </mergeCells>
  <printOptions/>
  <pageMargins left="1.141732283464567" right="0" top="0.3937007874015748" bottom="0.1968503937007874" header="0.1968503937007874" footer="0.1968503937007874"/>
  <pageSetup firstPageNumber="3" useFirstPageNumber="1" horizontalDpi="1200" verticalDpi="1200" orientation="portrait" paperSize="9" scale="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8"/>
  <sheetViews>
    <sheetView showGridLines="0" workbookViewId="0" topLeftCell="A1">
      <selection activeCell="A1" sqref="A1:IV16384"/>
    </sheetView>
  </sheetViews>
  <sheetFormatPr defaultColWidth="9.140625" defaultRowHeight="13.5"/>
  <cols>
    <col min="1" max="1" width="2.7109375" style="11" customWidth="1"/>
    <col min="2" max="4" width="9.140625" style="11" customWidth="1"/>
    <col min="5" max="5" width="11.140625" style="11" customWidth="1"/>
    <col min="6" max="6" width="16.7109375" style="11" customWidth="1"/>
    <col min="7" max="7" width="10.7109375" style="19" bestFit="1" customWidth="1"/>
    <col min="8" max="8" width="2.7109375" style="11" customWidth="1"/>
    <col min="9" max="9" width="10.421875" style="19" bestFit="1" customWidth="1"/>
    <col min="10" max="16384" width="9.140625" style="11" customWidth="1"/>
  </cols>
  <sheetData>
    <row r="1" spans="1:11" ht="15">
      <c r="A1" s="1" t="s">
        <v>229</v>
      </c>
      <c r="E1" s="12"/>
      <c r="F1" s="12"/>
      <c r="G1" s="12"/>
      <c r="H1" s="12"/>
      <c r="I1" s="12"/>
      <c r="K1" s="12"/>
    </row>
    <row r="2" spans="1:12" ht="15">
      <c r="A2" s="1" t="s">
        <v>0</v>
      </c>
      <c r="G2" s="12"/>
      <c r="H2" s="12"/>
      <c r="I2" s="12"/>
      <c r="J2" s="12"/>
      <c r="L2" s="12"/>
    </row>
    <row r="3" spans="7:12" ht="13.5">
      <c r="G3" s="12"/>
      <c r="H3" s="12"/>
      <c r="I3" s="12"/>
      <c r="J3" s="12"/>
      <c r="L3" s="12"/>
    </row>
    <row r="4" spans="1:12" ht="15">
      <c r="A4" s="1" t="s">
        <v>100</v>
      </c>
      <c r="G4" s="12"/>
      <c r="H4" s="12"/>
      <c r="I4" s="12"/>
      <c r="J4" s="12"/>
      <c r="L4" s="12"/>
    </row>
    <row r="5" spans="1:11" ht="15">
      <c r="A5" s="1" t="s">
        <v>274</v>
      </c>
      <c r="E5" s="12"/>
      <c r="F5" s="12"/>
      <c r="G5" s="12"/>
      <c r="H5" s="12"/>
      <c r="I5" s="12"/>
      <c r="K5" s="12"/>
    </row>
    <row r="7" spans="7:9" ht="15">
      <c r="G7" s="3" t="s">
        <v>271</v>
      </c>
      <c r="I7" s="3" t="s">
        <v>279</v>
      </c>
    </row>
    <row r="8" spans="7:9" ht="15">
      <c r="G8" s="2" t="s">
        <v>17</v>
      </c>
      <c r="I8" s="2" t="s">
        <v>17</v>
      </c>
    </row>
    <row r="9" ht="15">
      <c r="A9" s="1" t="s">
        <v>101</v>
      </c>
    </row>
    <row r="10" ht="9" customHeight="1"/>
    <row r="11" spans="1:9" ht="13.5">
      <c r="A11" s="11" t="s">
        <v>20</v>
      </c>
      <c r="G11" s="10">
        <v>19076</v>
      </c>
      <c r="I11" s="19">
        <v>14823</v>
      </c>
    </row>
    <row r="12" ht="13.5">
      <c r="A12" s="11" t="s">
        <v>23</v>
      </c>
    </row>
    <row r="13" spans="2:9" ht="13.5">
      <c r="B13" s="11" t="s">
        <v>24</v>
      </c>
      <c r="G13" s="10">
        <v>-15</v>
      </c>
      <c r="I13" s="19">
        <v>-51</v>
      </c>
    </row>
    <row r="14" spans="2:9" ht="13.5">
      <c r="B14" s="11" t="s">
        <v>25</v>
      </c>
      <c r="G14" s="20">
        <v>-2260</v>
      </c>
      <c r="H14" s="40"/>
      <c r="I14" s="18">
        <v>-2027</v>
      </c>
    </row>
    <row r="15" spans="1:9" ht="13.5">
      <c r="A15" s="11" t="s">
        <v>26</v>
      </c>
      <c r="G15" s="10">
        <f>SUM(G11:G14)</f>
        <v>16801</v>
      </c>
      <c r="I15" s="19">
        <f>SUM(I11:I14)</f>
        <v>12745</v>
      </c>
    </row>
    <row r="16" ht="13.5">
      <c r="A16" s="11" t="s">
        <v>27</v>
      </c>
    </row>
    <row r="17" spans="2:9" ht="13.5">
      <c r="B17" s="11" t="s">
        <v>28</v>
      </c>
      <c r="G17" s="10">
        <v>-713</v>
      </c>
      <c r="I17" s="19">
        <v>-1297</v>
      </c>
    </row>
    <row r="18" spans="2:9" ht="13.5">
      <c r="B18" s="11" t="s">
        <v>29</v>
      </c>
      <c r="G18" s="20">
        <v>-1116</v>
      </c>
      <c r="H18" s="40"/>
      <c r="I18" s="18">
        <v>-915</v>
      </c>
    </row>
    <row r="19" spans="1:9" ht="13.5">
      <c r="A19" s="11" t="s">
        <v>30</v>
      </c>
      <c r="G19" s="21">
        <f>SUM(G15:G18)</f>
        <v>14972</v>
      </c>
      <c r="I19" s="19">
        <f>SUM(I15:I18)</f>
        <v>10533</v>
      </c>
    </row>
    <row r="20" spans="1:9" ht="13.5">
      <c r="A20" s="11" t="s">
        <v>158</v>
      </c>
      <c r="G20" s="21">
        <v>-4555</v>
      </c>
      <c r="I20" s="19">
        <v>-7500</v>
      </c>
    </row>
    <row r="21" ht="9" customHeight="1">
      <c r="G21" s="23"/>
    </row>
    <row r="22" spans="1:9" ht="13.5">
      <c r="A22" s="11" t="s">
        <v>88</v>
      </c>
      <c r="G22" s="41">
        <f>SUM(G19:G21)</f>
        <v>10417</v>
      </c>
      <c r="H22" s="42"/>
      <c r="I22" s="43">
        <f>SUM(I19:I21)</f>
        <v>3033</v>
      </c>
    </row>
    <row r="23" ht="10.5" customHeight="1"/>
    <row r="24" ht="15">
      <c r="A24" s="1" t="s">
        <v>102</v>
      </c>
    </row>
    <row r="25" ht="9" customHeight="1"/>
    <row r="26" spans="1:9" ht="13.5">
      <c r="A26" s="11" t="s">
        <v>31</v>
      </c>
      <c r="G26" s="10">
        <v>-100</v>
      </c>
      <c r="I26" s="19">
        <v>-300</v>
      </c>
    </row>
    <row r="27" spans="1:9" ht="13.5">
      <c r="A27" s="11" t="s">
        <v>155</v>
      </c>
      <c r="G27" s="10">
        <v>-2616</v>
      </c>
      <c r="I27" s="10">
        <v>-10039</v>
      </c>
    </row>
    <row r="28" spans="1:9" ht="13.5">
      <c r="A28" s="11" t="s">
        <v>1</v>
      </c>
      <c r="G28" s="10">
        <v>377</v>
      </c>
      <c r="I28" s="10">
        <v>-147</v>
      </c>
    </row>
    <row r="29" spans="1:9" ht="13.5">
      <c r="A29" s="11" t="s">
        <v>86</v>
      </c>
      <c r="G29" s="10">
        <v>1726</v>
      </c>
      <c r="I29" s="19">
        <v>1685</v>
      </c>
    </row>
    <row r="30" spans="1:9" ht="13.5">
      <c r="A30" s="11" t="s">
        <v>147</v>
      </c>
      <c r="G30" s="10">
        <v>506</v>
      </c>
      <c r="I30" s="19">
        <v>350</v>
      </c>
    </row>
    <row r="31" ht="9" customHeight="1"/>
    <row r="32" spans="1:9" ht="13.5">
      <c r="A32" s="11" t="s">
        <v>323</v>
      </c>
      <c r="G32" s="41">
        <f>SUM(G26:G31)</f>
        <v>-107</v>
      </c>
      <c r="H32" s="42"/>
      <c r="I32" s="43">
        <f>SUM(I26:I31)</f>
        <v>-8451</v>
      </c>
    </row>
    <row r="33" ht="10.5" customHeight="1"/>
    <row r="34" ht="15">
      <c r="A34" s="1" t="s">
        <v>280</v>
      </c>
    </row>
    <row r="35" ht="9" customHeight="1"/>
    <row r="36" ht="13.5">
      <c r="A36" s="11" t="s">
        <v>159</v>
      </c>
    </row>
    <row r="37" spans="2:9" ht="13.5">
      <c r="B37" s="11" t="s">
        <v>32</v>
      </c>
      <c r="G37" s="21">
        <v>0</v>
      </c>
      <c r="H37" s="26"/>
      <c r="I37" s="23">
        <v>716</v>
      </c>
    </row>
    <row r="38" spans="1:9" ht="13.5">
      <c r="A38" s="11" t="s">
        <v>275</v>
      </c>
      <c r="G38" s="21">
        <v>-10004</v>
      </c>
      <c r="H38" s="26"/>
      <c r="I38" s="23">
        <v>-9867</v>
      </c>
    </row>
    <row r="39" spans="7:9" ht="9" customHeight="1">
      <c r="G39" s="20"/>
      <c r="H39" s="40"/>
      <c r="I39" s="18"/>
    </row>
    <row r="40" spans="1:9" ht="13.5">
      <c r="A40" s="11" t="s">
        <v>281</v>
      </c>
      <c r="G40" s="41">
        <f>SUM(G37:G39)</f>
        <v>-10004</v>
      </c>
      <c r="H40" s="42"/>
      <c r="I40" s="41">
        <f>SUM(I37:I39)</f>
        <v>-9151</v>
      </c>
    </row>
    <row r="41" spans="7:9" ht="13.5">
      <c r="G41" s="21"/>
      <c r="H41" s="26"/>
      <c r="I41" s="23"/>
    </row>
    <row r="42" ht="10.5" customHeight="1"/>
    <row r="43" spans="1:9" ht="15">
      <c r="A43" s="1" t="s">
        <v>282</v>
      </c>
      <c r="G43" s="19">
        <f>+G22+G32+G40</f>
        <v>306</v>
      </c>
      <c r="I43" s="19">
        <f>+I22+I32+I40</f>
        <v>-14569</v>
      </c>
    </row>
    <row r="44" spans="1:9" ht="15">
      <c r="A44" s="1" t="s">
        <v>103</v>
      </c>
      <c r="G44" s="19">
        <v>-178</v>
      </c>
      <c r="I44" s="19">
        <v>122</v>
      </c>
    </row>
    <row r="45" spans="1:9" ht="15">
      <c r="A45" s="1" t="s">
        <v>148</v>
      </c>
      <c r="G45" s="19">
        <v>109228</v>
      </c>
      <c r="I45" s="19">
        <v>131491</v>
      </c>
    </row>
    <row r="46" ht="9" customHeight="1"/>
    <row r="47" spans="1:9" ht="15.75" thickBot="1">
      <c r="A47" s="1" t="s">
        <v>154</v>
      </c>
      <c r="G47" s="27">
        <f>SUM(G43:G46)</f>
        <v>109356</v>
      </c>
      <c r="H47" s="28"/>
      <c r="I47" s="27">
        <f>SUM(I43:I46)</f>
        <v>117044</v>
      </c>
    </row>
    <row r="48" ht="9" customHeight="1"/>
    <row r="49" ht="13.5">
      <c r="A49" s="11" t="s">
        <v>149</v>
      </c>
    </row>
    <row r="50" ht="8.25" customHeight="1"/>
    <row r="51" spans="1:9" ht="13.5">
      <c r="A51" s="11" t="s">
        <v>160</v>
      </c>
      <c r="G51" s="23">
        <v>2023</v>
      </c>
      <c r="H51" s="26"/>
      <c r="I51" s="23">
        <v>2797</v>
      </c>
    </row>
    <row r="52" spans="1:9" ht="13.5">
      <c r="A52" s="11" t="s">
        <v>104</v>
      </c>
      <c r="G52" s="18">
        <v>108197</v>
      </c>
      <c r="H52" s="40"/>
      <c r="I52" s="18">
        <v>115099</v>
      </c>
    </row>
    <row r="53" spans="1:9" ht="13.5">
      <c r="A53" s="11" t="s">
        <v>5</v>
      </c>
      <c r="G53" s="19">
        <f>SUM(G51:G52)</f>
        <v>110220</v>
      </c>
      <c r="I53" s="19">
        <f>SUM(I51:I52)</f>
        <v>117896</v>
      </c>
    </row>
    <row r="54" spans="1:9" ht="13.5">
      <c r="A54" s="11" t="s">
        <v>105</v>
      </c>
      <c r="G54" s="19">
        <v>-864</v>
      </c>
      <c r="I54" s="19">
        <v>-852</v>
      </c>
    </row>
    <row r="55" spans="7:9" ht="14.25" thickBot="1">
      <c r="G55" s="27">
        <f>SUM(G53:G54)</f>
        <v>109356</v>
      </c>
      <c r="H55" s="28"/>
      <c r="I55" s="27">
        <f>SUM(I53:I54)</f>
        <v>117044</v>
      </c>
    </row>
    <row r="57" spans="1:10" ht="30" customHeight="1">
      <c r="A57" s="32" t="s">
        <v>236</v>
      </c>
      <c r="B57" s="35"/>
      <c r="C57" s="35"/>
      <c r="D57" s="35"/>
      <c r="E57" s="35"/>
      <c r="F57" s="35"/>
      <c r="G57" s="35"/>
      <c r="H57" s="35"/>
      <c r="I57" s="35"/>
      <c r="J57" s="6"/>
    </row>
    <row r="58" spans="1:10" ht="15" customHeight="1">
      <c r="A58" s="16"/>
      <c r="B58" s="16"/>
      <c r="C58" s="16"/>
      <c r="D58" s="16"/>
      <c r="E58" s="16"/>
      <c r="F58" s="16"/>
      <c r="G58" s="16"/>
      <c r="H58" s="16"/>
      <c r="I58" s="16"/>
      <c r="J58" s="6"/>
    </row>
  </sheetData>
  <mergeCells count="1">
    <mergeCell ref="A57:I57"/>
  </mergeCells>
  <printOptions/>
  <pageMargins left="1.141732283464567" right="0" top="0.3937007874015748" bottom="0.1968503937007874" header="0.1968503937007874" footer="0.1968503937007874"/>
  <pageSetup firstPageNumber="4" useFirstPageNumber="1" horizontalDpi="1200" verticalDpi="12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301"/>
  <sheetViews>
    <sheetView showGridLines="0" tabSelected="1" zoomScaleSheetLayoutView="100" workbookViewId="0" topLeftCell="A279">
      <selection activeCell="B299" sqref="A1:IV16384"/>
    </sheetView>
  </sheetViews>
  <sheetFormatPr defaultColWidth="9.140625" defaultRowHeight="13.5"/>
  <cols>
    <col min="1" max="1" width="5.28125" style="11" customWidth="1"/>
    <col min="2" max="2" width="4.7109375" style="11"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1:11" ht="15">
      <c r="A1" s="1" t="s">
        <v>229</v>
      </c>
      <c r="E1" s="12"/>
      <c r="F1" s="12"/>
      <c r="G1" s="12"/>
      <c r="H1" s="12"/>
      <c r="I1" s="12"/>
      <c r="K1" s="12"/>
    </row>
    <row r="2" spans="1:13" ht="15">
      <c r="A2" s="1" t="s">
        <v>0</v>
      </c>
      <c r="B2" s="1"/>
      <c r="C2" s="1"/>
      <c r="H2" s="12"/>
      <c r="I2" s="12"/>
      <c r="J2" s="12"/>
      <c r="K2" s="12"/>
      <c r="M2" s="12"/>
    </row>
    <row r="3" spans="8:13" ht="13.5">
      <c r="H3" s="12"/>
      <c r="I3" s="12"/>
      <c r="J3" s="12"/>
      <c r="K3" s="12"/>
      <c r="M3" s="12"/>
    </row>
    <row r="4" spans="1:13" ht="15">
      <c r="A4" s="1" t="s">
        <v>283</v>
      </c>
      <c r="B4" s="1"/>
      <c r="C4" s="1"/>
      <c r="H4" s="12"/>
      <c r="I4" s="12"/>
      <c r="J4" s="12"/>
      <c r="K4" s="12"/>
      <c r="M4" s="12"/>
    </row>
    <row r="5" spans="1:13" ht="15">
      <c r="A5" s="1"/>
      <c r="B5" s="1"/>
      <c r="C5" s="1"/>
      <c r="H5" s="12"/>
      <c r="I5" s="12"/>
      <c r="J5" s="12"/>
      <c r="K5" s="12"/>
      <c r="M5" s="12"/>
    </row>
    <row r="6" spans="1:13" ht="15">
      <c r="A6" s="4" t="s">
        <v>48</v>
      </c>
      <c r="B6" s="32" t="s">
        <v>150</v>
      </c>
      <c r="C6" s="35"/>
      <c r="D6" s="35"/>
      <c r="E6" s="35"/>
      <c r="F6" s="35"/>
      <c r="G6" s="35"/>
      <c r="H6" s="35"/>
      <c r="I6" s="35"/>
      <c r="J6" s="6"/>
      <c r="K6" s="6"/>
      <c r="L6" s="16"/>
      <c r="M6" s="12"/>
    </row>
    <row r="7" spans="1:13" ht="9" customHeight="1">
      <c r="A7" s="1"/>
      <c r="B7" s="1"/>
      <c r="C7" s="1"/>
      <c r="H7" s="12"/>
      <c r="I7" s="12"/>
      <c r="J7" s="12"/>
      <c r="K7" s="12"/>
      <c r="M7" s="12"/>
    </row>
    <row r="8" spans="1:13" ht="15">
      <c r="A8" s="1" t="s">
        <v>33</v>
      </c>
      <c r="B8" s="1" t="s">
        <v>106</v>
      </c>
      <c r="H8" s="12"/>
      <c r="I8" s="12"/>
      <c r="J8" s="12"/>
      <c r="K8" s="12"/>
      <c r="M8" s="12"/>
    </row>
    <row r="9" ht="9" customHeight="1"/>
    <row r="10" spans="2:11" ht="30" customHeight="1">
      <c r="B10" s="35" t="s">
        <v>151</v>
      </c>
      <c r="C10" s="35"/>
      <c r="D10" s="35"/>
      <c r="E10" s="35"/>
      <c r="F10" s="35"/>
      <c r="G10" s="35"/>
      <c r="H10" s="35"/>
      <c r="I10" s="35"/>
      <c r="J10" s="6"/>
      <c r="K10" s="6"/>
    </row>
    <row r="11" ht="9" customHeight="1"/>
    <row r="12" spans="2:11" ht="30" customHeight="1">
      <c r="B12" s="35" t="s">
        <v>238</v>
      </c>
      <c r="C12" s="35"/>
      <c r="D12" s="35"/>
      <c r="E12" s="35"/>
      <c r="F12" s="35"/>
      <c r="G12" s="35"/>
      <c r="H12" s="35"/>
      <c r="I12" s="35"/>
      <c r="J12" s="6"/>
      <c r="K12" s="6"/>
    </row>
    <row r="13" spans="2:11" ht="9" customHeight="1">
      <c r="B13" s="6"/>
      <c r="C13" s="6"/>
      <c r="D13" s="6"/>
      <c r="E13" s="6"/>
      <c r="F13" s="6"/>
      <c r="G13" s="6"/>
      <c r="H13" s="6"/>
      <c r="I13" s="6"/>
      <c r="J13" s="6"/>
      <c r="K13" s="6"/>
    </row>
    <row r="14" spans="2:11" ht="58.5" customHeight="1">
      <c r="B14" s="35" t="s">
        <v>237</v>
      </c>
      <c r="C14" s="35"/>
      <c r="D14" s="35"/>
      <c r="E14" s="35"/>
      <c r="F14" s="35"/>
      <c r="G14" s="35"/>
      <c r="H14" s="35"/>
      <c r="I14" s="35"/>
      <c r="J14" s="6"/>
      <c r="K14" s="6"/>
    </row>
    <row r="15" spans="2:11" ht="9" customHeight="1">
      <c r="B15" s="6"/>
      <c r="C15" s="6"/>
      <c r="D15" s="6"/>
      <c r="E15" s="6"/>
      <c r="F15" s="6"/>
      <c r="G15" s="6"/>
      <c r="H15" s="6"/>
      <c r="I15" s="6"/>
      <c r="J15" s="6"/>
      <c r="K15" s="6"/>
    </row>
    <row r="16" spans="2:11" ht="13.5">
      <c r="B16" s="29" t="s">
        <v>188</v>
      </c>
      <c r="C16" s="29"/>
      <c r="D16" s="29" t="s">
        <v>189</v>
      </c>
      <c r="E16" s="29"/>
      <c r="F16" s="6"/>
      <c r="G16" s="6"/>
      <c r="H16" s="6"/>
      <c r="I16" s="6"/>
      <c r="J16" s="6"/>
      <c r="K16" s="6"/>
    </row>
    <row r="17" spans="2:11" ht="13.5">
      <c r="B17" s="29" t="s">
        <v>190</v>
      </c>
      <c r="C17" s="29"/>
      <c r="D17" s="29" t="s">
        <v>218</v>
      </c>
      <c r="E17" s="29"/>
      <c r="F17" s="6"/>
      <c r="G17" s="6"/>
      <c r="H17" s="6"/>
      <c r="I17" s="6"/>
      <c r="J17" s="6"/>
      <c r="K17" s="6"/>
    </row>
    <row r="18" spans="2:11" ht="13.5">
      <c r="B18" s="29" t="s">
        <v>191</v>
      </c>
      <c r="C18" s="29"/>
      <c r="D18" s="29" t="s">
        <v>219</v>
      </c>
      <c r="E18" s="29"/>
      <c r="F18" s="29"/>
      <c r="G18" s="29"/>
      <c r="H18" s="29"/>
      <c r="I18" s="6"/>
      <c r="J18" s="6"/>
      <c r="K18" s="6"/>
    </row>
    <row r="19" spans="2:11" ht="13.5">
      <c r="B19" s="29" t="s">
        <v>192</v>
      </c>
      <c r="C19" s="29"/>
      <c r="D19" s="29" t="s">
        <v>193</v>
      </c>
      <c r="E19" s="29"/>
      <c r="F19" s="29"/>
      <c r="G19" s="29"/>
      <c r="H19" s="6"/>
      <c r="I19" s="6"/>
      <c r="J19" s="6"/>
      <c r="K19" s="6"/>
    </row>
    <row r="20" spans="2:11" ht="13.5">
      <c r="B20" s="29" t="s">
        <v>194</v>
      </c>
      <c r="C20" s="29"/>
      <c r="D20" s="29" t="s">
        <v>2</v>
      </c>
      <c r="E20" s="29"/>
      <c r="F20" s="29"/>
      <c r="G20" s="29"/>
      <c r="H20" s="6"/>
      <c r="I20" s="6"/>
      <c r="J20" s="6"/>
      <c r="K20" s="6"/>
    </row>
    <row r="21" spans="2:11" ht="13.5">
      <c r="B21" s="29" t="s">
        <v>195</v>
      </c>
      <c r="C21" s="29"/>
      <c r="D21" s="29" t="s">
        <v>331</v>
      </c>
      <c r="E21" s="29"/>
      <c r="F21" s="29"/>
      <c r="G21" s="29"/>
      <c r="H21" s="29"/>
      <c r="I21" s="6"/>
      <c r="J21" s="6"/>
      <c r="K21" s="6"/>
    </row>
    <row r="22" spans="2:11" ht="13.5">
      <c r="B22" s="29" t="s">
        <v>196</v>
      </c>
      <c r="C22" s="29"/>
      <c r="D22" s="29" t="s">
        <v>197</v>
      </c>
      <c r="E22" s="29"/>
      <c r="F22" s="29"/>
      <c r="G22" s="29"/>
      <c r="H22" s="6"/>
      <c r="I22" s="6"/>
      <c r="J22" s="6"/>
      <c r="K22" s="6"/>
    </row>
    <row r="23" spans="2:11" ht="13.5">
      <c r="B23" s="29" t="s">
        <v>198</v>
      </c>
      <c r="C23" s="29"/>
      <c r="D23" s="29" t="s">
        <v>199</v>
      </c>
      <c r="E23" s="29"/>
      <c r="F23" s="29"/>
      <c r="G23" s="29"/>
      <c r="H23" s="6"/>
      <c r="I23" s="6"/>
      <c r="J23" s="6"/>
      <c r="K23" s="6"/>
    </row>
    <row r="24" spans="2:11" ht="13.5">
      <c r="B24" s="29" t="s">
        <v>200</v>
      </c>
      <c r="C24" s="29"/>
      <c r="D24" s="29" t="s">
        <v>201</v>
      </c>
      <c r="E24" s="29"/>
      <c r="F24" s="29"/>
      <c r="G24" s="29"/>
      <c r="H24" s="6"/>
      <c r="I24" s="6"/>
      <c r="J24" s="6"/>
      <c r="K24" s="6"/>
    </row>
    <row r="25" spans="2:11" ht="13.5">
      <c r="B25" s="29" t="s">
        <v>202</v>
      </c>
      <c r="C25" s="29"/>
      <c r="D25" s="29" t="s">
        <v>203</v>
      </c>
      <c r="E25" s="29"/>
      <c r="F25" s="29"/>
      <c r="G25" s="29"/>
      <c r="H25" s="6"/>
      <c r="I25" s="6"/>
      <c r="J25" s="6"/>
      <c r="K25" s="6"/>
    </row>
    <row r="26" spans="2:11" ht="13.5">
      <c r="B26" s="29" t="s">
        <v>204</v>
      </c>
      <c r="C26" s="29"/>
      <c r="D26" s="29" t="s">
        <v>205</v>
      </c>
      <c r="E26" s="29"/>
      <c r="F26" s="29"/>
      <c r="G26" s="29"/>
      <c r="H26" s="6"/>
      <c r="I26" s="6"/>
      <c r="J26" s="6"/>
      <c r="K26" s="6"/>
    </row>
    <row r="27" spans="2:11" ht="13.5">
      <c r="B27" s="29" t="s">
        <v>206</v>
      </c>
      <c r="C27" s="29"/>
      <c r="D27" s="29" t="s">
        <v>207</v>
      </c>
      <c r="E27" s="29"/>
      <c r="F27" s="29"/>
      <c r="G27" s="29"/>
      <c r="H27" s="6"/>
      <c r="I27" s="6"/>
      <c r="J27" s="6"/>
      <c r="K27" s="6"/>
    </row>
    <row r="28" spans="2:11" ht="13.5">
      <c r="B28" s="29" t="s">
        <v>208</v>
      </c>
      <c r="C28" s="29"/>
      <c r="D28" s="29" t="s">
        <v>209</v>
      </c>
      <c r="E28" s="29"/>
      <c r="F28" s="29"/>
      <c r="G28" s="29"/>
      <c r="H28" s="6"/>
      <c r="I28" s="6"/>
      <c r="J28" s="6"/>
      <c r="K28" s="6"/>
    </row>
    <row r="29" spans="2:11" ht="13.5">
      <c r="B29" s="29" t="s">
        <v>210</v>
      </c>
      <c r="C29" s="29"/>
      <c r="D29" s="29" t="s">
        <v>211</v>
      </c>
      <c r="E29" s="29"/>
      <c r="F29" s="29"/>
      <c r="G29" s="29"/>
      <c r="H29" s="6"/>
      <c r="I29" s="6"/>
      <c r="J29" s="6"/>
      <c r="K29" s="6"/>
    </row>
    <row r="30" spans="2:11" ht="13.5">
      <c r="B30" s="29" t="s">
        <v>212</v>
      </c>
      <c r="C30" s="29"/>
      <c r="D30" s="29" t="s">
        <v>213</v>
      </c>
      <c r="E30" s="29"/>
      <c r="F30" s="29"/>
      <c r="G30" s="29"/>
      <c r="H30" s="6"/>
      <c r="I30" s="6"/>
      <c r="J30" s="6"/>
      <c r="K30" s="6"/>
    </row>
    <row r="31" spans="2:11" ht="13.5">
      <c r="B31" s="29" t="s">
        <v>214</v>
      </c>
      <c r="C31" s="29"/>
      <c r="D31" s="29" t="s">
        <v>217</v>
      </c>
      <c r="E31" s="29"/>
      <c r="F31" s="29"/>
      <c r="G31" s="29"/>
      <c r="H31" s="6"/>
      <c r="I31" s="6"/>
      <c r="J31" s="6"/>
      <c r="K31" s="6"/>
    </row>
    <row r="32" spans="2:11" ht="13.5">
      <c r="B32" s="29" t="s">
        <v>215</v>
      </c>
      <c r="C32" s="29"/>
      <c r="D32" s="29" t="s">
        <v>216</v>
      </c>
      <c r="E32" s="29"/>
      <c r="F32" s="29"/>
      <c r="G32" s="29"/>
      <c r="H32" s="6"/>
      <c r="I32" s="6"/>
      <c r="J32" s="6"/>
      <c r="K32" s="6"/>
    </row>
    <row r="33" spans="2:11" ht="9" customHeight="1">
      <c r="B33" s="30"/>
      <c r="C33" s="30"/>
      <c r="D33" s="30"/>
      <c r="E33" s="30"/>
      <c r="F33" s="6"/>
      <c r="G33" s="6"/>
      <c r="H33" s="6"/>
      <c r="I33" s="6"/>
      <c r="J33" s="6"/>
      <c r="K33" s="6"/>
    </row>
    <row r="34" spans="2:11" ht="51" customHeight="1">
      <c r="B34" s="35" t="s">
        <v>240</v>
      </c>
      <c r="C34" s="35"/>
      <c r="D34" s="35"/>
      <c r="E34" s="35"/>
      <c r="F34" s="35"/>
      <c r="G34" s="35"/>
      <c r="H34" s="35"/>
      <c r="I34" s="35"/>
      <c r="J34" s="6"/>
      <c r="K34" s="6"/>
    </row>
    <row r="35" spans="2:11" ht="9" customHeight="1">
      <c r="B35" s="6"/>
      <c r="C35" s="6"/>
      <c r="D35" s="6"/>
      <c r="E35" s="6"/>
      <c r="F35" s="6"/>
      <c r="G35" s="6"/>
      <c r="H35" s="6"/>
      <c r="I35" s="6"/>
      <c r="J35" s="6"/>
      <c r="K35" s="6"/>
    </row>
    <row r="36" spans="2:11" ht="13.5">
      <c r="B36" s="6" t="s">
        <v>70</v>
      </c>
      <c r="C36" s="35" t="s">
        <v>183</v>
      </c>
      <c r="D36" s="35"/>
      <c r="E36" s="35"/>
      <c r="F36" s="35"/>
      <c r="G36" s="35"/>
      <c r="H36" s="35"/>
      <c r="I36" s="35"/>
      <c r="J36" s="6"/>
      <c r="K36" s="6"/>
    </row>
    <row r="37" spans="2:11" ht="13.5">
      <c r="B37" s="6"/>
      <c r="C37" s="6"/>
      <c r="D37" s="6"/>
      <c r="E37" s="6"/>
      <c r="F37" s="6"/>
      <c r="G37" s="6"/>
      <c r="H37" s="6"/>
      <c r="I37" s="6"/>
      <c r="J37" s="6"/>
      <c r="K37" s="6"/>
    </row>
    <row r="38" spans="2:11" ht="40.5" customHeight="1">
      <c r="B38" s="35" t="s">
        <v>184</v>
      </c>
      <c r="C38" s="35"/>
      <c r="D38" s="35"/>
      <c r="E38" s="35"/>
      <c r="F38" s="35"/>
      <c r="G38" s="35"/>
      <c r="H38" s="35"/>
      <c r="I38" s="35"/>
      <c r="J38" s="6"/>
      <c r="K38" s="6"/>
    </row>
    <row r="39" spans="2:11" ht="9" customHeight="1">
      <c r="B39" s="6"/>
      <c r="C39" s="6"/>
      <c r="D39" s="6"/>
      <c r="E39" s="6"/>
      <c r="F39" s="6"/>
      <c r="G39" s="6"/>
      <c r="H39" s="6"/>
      <c r="I39" s="6"/>
      <c r="J39" s="6"/>
      <c r="K39" s="6"/>
    </row>
    <row r="40" spans="2:11" ht="72" customHeight="1">
      <c r="B40" s="35" t="s">
        <v>246</v>
      </c>
      <c r="C40" s="35"/>
      <c r="D40" s="35"/>
      <c r="E40" s="35"/>
      <c r="F40" s="35"/>
      <c r="G40" s="35"/>
      <c r="H40" s="35"/>
      <c r="I40" s="35"/>
      <c r="J40" s="6"/>
      <c r="K40" s="6"/>
    </row>
    <row r="41" spans="2:11" ht="9" customHeight="1">
      <c r="B41" s="6"/>
      <c r="C41" s="6"/>
      <c r="D41" s="6"/>
      <c r="E41" s="6"/>
      <c r="F41" s="6"/>
      <c r="G41" s="6"/>
      <c r="H41" s="6"/>
      <c r="I41" s="6"/>
      <c r="J41" s="6"/>
      <c r="K41" s="6"/>
    </row>
    <row r="42" spans="2:11" ht="30.75" customHeight="1">
      <c r="B42" s="35" t="s">
        <v>220</v>
      </c>
      <c r="C42" s="35"/>
      <c r="D42" s="35"/>
      <c r="E42" s="35"/>
      <c r="F42" s="35"/>
      <c r="G42" s="35"/>
      <c r="H42" s="35"/>
      <c r="I42" s="35"/>
      <c r="J42" s="6"/>
      <c r="K42" s="6"/>
    </row>
    <row r="43" spans="2:11" ht="9" customHeight="1">
      <c r="B43" s="6"/>
      <c r="C43" s="6"/>
      <c r="D43" s="6"/>
      <c r="E43" s="6"/>
      <c r="F43" s="6"/>
      <c r="G43" s="6"/>
      <c r="H43" s="6"/>
      <c r="I43" s="6"/>
      <c r="J43" s="6"/>
      <c r="K43" s="6"/>
    </row>
    <row r="44" spans="2:11" ht="42.75" customHeight="1">
      <c r="B44" s="35" t="s">
        <v>239</v>
      </c>
      <c r="C44" s="35"/>
      <c r="D44" s="35"/>
      <c r="E44" s="35"/>
      <c r="F44" s="35"/>
      <c r="G44" s="35"/>
      <c r="H44" s="35"/>
      <c r="I44" s="35"/>
      <c r="J44" s="6"/>
      <c r="K44" s="6"/>
    </row>
    <row r="45" spans="2:11" ht="9" customHeight="1">
      <c r="B45" s="6"/>
      <c r="C45" s="6"/>
      <c r="D45" s="6"/>
      <c r="E45" s="6"/>
      <c r="F45" s="6"/>
      <c r="G45" s="6"/>
      <c r="H45" s="6"/>
      <c r="I45" s="6"/>
      <c r="J45" s="6"/>
      <c r="K45" s="6"/>
    </row>
    <row r="46" spans="1:11" ht="15">
      <c r="A46" s="1" t="s">
        <v>33</v>
      </c>
      <c r="B46" s="1" t="s">
        <v>224</v>
      </c>
      <c r="E46" s="6"/>
      <c r="F46" s="6"/>
      <c r="G46" s="6"/>
      <c r="H46" s="6"/>
      <c r="I46" s="6"/>
      <c r="J46" s="6"/>
      <c r="K46" s="6"/>
    </row>
    <row r="47" spans="1:11" ht="9" customHeight="1">
      <c r="A47" s="1"/>
      <c r="B47" s="1"/>
      <c r="E47" s="6"/>
      <c r="F47" s="6"/>
      <c r="G47" s="6"/>
      <c r="H47" s="6"/>
      <c r="I47" s="6"/>
      <c r="J47" s="6"/>
      <c r="K47" s="6"/>
    </row>
    <row r="48" spans="2:11" ht="13.5">
      <c r="B48" s="6" t="s">
        <v>71</v>
      </c>
      <c r="C48" s="35" t="s">
        <v>185</v>
      </c>
      <c r="D48" s="35"/>
      <c r="E48" s="35"/>
      <c r="F48" s="35"/>
      <c r="G48" s="35"/>
      <c r="H48" s="35"/>
      <c r="I48" s="35"/>
      <c r="J48" s="6"/>
      <c r="K48" s="6"/>
    </row>
    <row r="49" spans="2:11" ht="6.75" customHeight="1">
      <c r="B49" s="6"/>
      <c r="C49" s="6"/>
      <c r="D49" s="6"/>
      <c r="E49" s="6"/>
      <c r="F49" s="6"/>
      <c r="G49" s="6"/>
      <c r="H49" s="6"/>
      <c r="I49" s="6"/>
      <c r="J49" s="6"/>
      <c r="K49" s="6"/>
    </row>
    <row r="50" spans="2:11" ht="29.25" customHeight="1">
      <c r="B50" s="35" t="s">
        <v>256</v>
      </c>
      <c r="C50" s="35"/>
      <c r="D50" s="35"/>
      <c r="E50" s="35"/>
      <c r="F50" s="35"/>
      <c r="G50" s="35"/>
      <c r="H50" s="35"/>
      <c r="I50" s="35"/>
      <c r="J50" s="6"/>
      <c r="K50" s="6"/>
    </row>
    <row r="51" spans="2:11" ht="6.75" customHeight="1">
      <c r="B51" s="6"/>
      <c r="C51" s="6"/>
      <c r="D51" s="6"/>
      <c r="E51" s="6"/>
      <c r="F51" s="6"/>
      <c r="G51" s="6"/>
      <c r="H51" s="6"/>
      <c r="I51" s="6"/>
      <c r="J51" s="6"/>
      <c r="K51" s="6"/>
    </row>
    <row r="52" spans="2:11" ht="30" customHeight="1">
      <c r="B52" s="35" t="s">
        <v>186</v>
      </c>
      <c r="C52" s="35"/>
      <c r="D52" s="35"/>
      <c r="E52" s="35"/>
      <c r="F52" s="35"/>
      <c r="G52" s="35"/>
      <c r="H52" s="35"/>
      <c r="I52" s="35"/>
      <c r="J52" s="6"/>
      <c r="K52" s="6"/>
    </row>
    <row r="53" spans="2:11" ht="6.75" customHeight="1">
      <c r="B53" s="6"/>
      <c r="C53" s="6"/>
      <c r="D53" s="6"/>
      <c r="E53" s="6"/>
      <c r="F53" s="6"/>
      <c r="G53" s="6"/>
      <c r="H53" s="6"/>
      <c r="I53" s="6"/>
      <c r="J53" s="6"/>
      <c r="K53" s="6"/>
    </row>
    <row r="54" spans="1:2" ht="15">
      <c r="A54" s="1" t="s">
        <v>34</v>
      </c>
      <c r="B54" s="1" t="s">
        <v>107</v>
      </c>
    </row>
    <row r="55" spans="2:11" ht="6.75" customHeight="1">
      <c r="B55" s="16"/>
      <c r="C55" s="16"/>
      <c r="D55" s="16"/>
      <c r="E55" s="16"/>
      <c r="F55" s="16"/>
      <c r="G55" s="16"/>
      <c r="H55" s="16"/>
      <c r="I55" s="16"/>
      <c r="J55" s="16"/>
      <c r="K55" s="16"/>
    </row>
    <row r="56" spans="2:11" ht="30" customHeight="1">
      <c r="B56" s="35" t="s">
        <v>241</v>
      </c>
      <c r="C56" s="35"/>
      <c r="D56" s="35"/>
      <c r="E56" s="35"/>
      <c r="F56" s="35"/>
      <c r="G56" s="35"/>
      <c r="H56" s="35"/>
      <c r="I56" s="35"/>
      <c r="J56" s="6"/>
      <c r="K56" s="6"/>
    </row>
    <row r="57" ht="6.75" customHeight="1"/>
    <row r="58" spans="1:2" ht="15">
      <c r="A58" s="1" t="s">
        <v>35</v>
      </c>
      <c r="B58" s="1" t="s">
        <v>108</v>
      </c>
    </row>
    <row r="59" ht="6.75" customHeight="1"/>
    <row r="60" spans="2:11" ht="30" customHeight="1">
      <c r="B60" s="35" t="s">
        <v>242</v>
      </c>
      <c r="C60" s="35"/>
      <c r="D60" s="35"/>
      <c r="E60" s="35"/>
      <c r="F60" s="35"/>
      <c r="G60" s="35"/>
      <c r="H60" s="35"/>
      <c r="I60" s="35"/>
      <c r="J60" s="6"/>
      <c r="K60" s="6"/>
    </row>
    <row r="61" ht="6.75" customHeight="1"/>
    <row r="62" spans="2:11" ht="30" customHeight="1">
      <c r="B62" s="35" t="s">
        <v>156</v>
      </c>
      <c r="C62" s="35"/>
      <c r="D62" s="35"/>
      <c r="E62" s="35"/>
      <c r="F62" s="35"/>
      <c r="G62" s="35"/>
      <c r="H62" s="35"/>
      <c r="I62" s="35"/>
      <c r="J62" s="6"/>
      <c r="K62" s="6"/>
    </row>
    <row r="63" spans="2:11" ht="6.75" customHeight="1">
      <c r="B63" s="6"/>
      <c r="C63" s="6"/>
      <c r="D63" s="6"/>
      <c r="E63" s="6"/>
      <c r="F63" s="6"/>
      <c r="G63" s="6"/>
      <c r="H63" s="6"/>
      <c r="I63" s="6"/>
      <c r="J63" s="6"/>
      <c r="K63" s="6"/>
    </row>
    <row r="64" spans="2:11" ht="13.5">
      <c r="B64" s="35" t="s">
        <v>117</v>
      </c>
      <c r="C64" s="35"/>
      <c r="D64" s="35"/>
      <c r="E64" s="35"/>
      <c r="F64" s="35"/>
      <c r="G64" s="35"/>
      <c r="H64" s="35"/>
      <c r="I64" s="35"/>
      <c r="J64" s="6"/>
      <c r="K64" s="6"/>
    </row>
    <row r="65" spans="2:11" ht="6.75" customHeight="1">
      <c r="B65" s="6"/>
      <c r="C65" s="6"/>
      <c r="D65" s="6"/>
      <c r="E65" s="6"/>
      <c r="F65" s="6"/>
      <c r="G65" s="6"/>
      <c r="H65" s="6"/>
      <c r="I65" s="6"/>
      <c r="J65" s="6"/>
      <c r="K65" s="6"/>
    </row>
    <row r="66" spans="2:11" ht="13.5">
      <c r="B66" s="35" t="s">
        <v>109</v>
      </c>
      <c r="C66" s="35"/>
      <c r="D66" s="35"/>
      <c r="E66" s="35"/>
      <c r="F66" s="35"/>
      <c r="G66" s="35"/>
      <c r="H66" s="35"/>
      <c r="I66" s="35"/>
      <c r="J66" s="6"/>
      <c r="K66" s="6"/>
    </row>
    <row r="67" spans="2:11" ht="6.75" customHeight="1">
      <c r="B67" s="6"/>
      <c r="C67" s="6"/>
      <c r="D67" s="6"/>
      <c r="E67" s="6"/>
      <c r="F67" s="6"/>
      <c r="G67" s="6"/>
      <c r="H67" s="6"/>
      <c r="I67" s="6"/>
      <c r="J67" s="6"/>
      <c r="K67" s="6"/>
    </row>
    <row r="68" spans="2:11" ht="13.5">
      <c r="B68" s="6"/>
      <c r="C68" s="6"/>
      <c r="D68" s="6"/>
      <c r="E68" s="6"/>
      <c r="F68" s="31" t="s">
        <v>284</v>
      </c>
      <c r="G68" s="6"/>
      <c r="H68" s="6"/>
      <c r="I68" s="6"/>
      <c r="J68" s="6"/>
      <c r="K68" s="6"/>
    </row>
    <row r="69" spans="2:11" ht="6.75" customHeight="1">
      <c r="B69" s="6"/>
      <c r="C69" s="6"/>
      <c r="D69" s="6"/>
      <c r="E69" s="6"/>
      <c r="F69" s="6"/>
      <c r="G69" s="6"/>
      <c r="H69" s="6"/>
      <c r="I69" s="6"/>
      <c r="J69" s="6"/>
      <c r="K69" s="6"/>
    </row>
    <row r="70" spans="2:11" ht="13.5">
      <c r="B70" s="29" t="s">
        <v>110</v>
      </c>
      <c r="C70" s="29"/>
      <c r="D70" s="29"/>
      <c r="E70" s="6"/>
      <c r="F70" s="44">
        <v>9469</v>
      </c>
      <c r="G70" s="6"/>
      <c r="H70" s="6"/>
      <c r="I70" s="6"/>
      <c r="J70" s="6"/>
      <c r="K70" s="6"/>
    </row>
    <row r="71" spans="2:11" ht="13.5">
      <c r="B71" s="29" t="s">
        <v>111</v>
      </c>
      <c r="C71" s="29"/>
      <c r="D71" s="29"/>
      <c r="E71" s="29"/>
      <c r="F71" s="44">
        <v>1489</v>
      </c>
      <c r="G71" s="6"/>
      <c r="H71" s="6"/>
      <c r="I71" s="6"/>
      <c r="J71" s="6"/>
      <c r="K71" s="6"/>
    </row>
    <row r="72" spans="2:11" ht="14.25" thickBot="1">
      <c r="B72" s="6"/>
      <c r="C72" s="6"/>
      <c r="D72" s="6"/>
      <c r="E72" s="6"/>
      <c r="F72" s="45">
        <f>SUM(F70:F71)</f>
        <v>10958</v>
      </c>
      <c r="G72" s="6"/>
      <c r="H72" s="6"/>
      <c r="I72" s="6"/>
      <c r="J72" s="6"/>
      <c r="K72" s="6"/>
    </row>
    <row r="73" spans="2:11" ht="6.75" customHeight="1">
      <c r="B73" s="6"/>
      <c r="C73" s="6"/>
      <c r="D73" s="6"/>
      <c r="E73" s="6"/>
      <c r="F73" s="6"/>
      <c r="G73" s="6"/>
      <c r="H73" s="6"/>
      <c r="I73" s="6"/>
      <c r="J73" s="6"/>
      <c r="K73" s="6"/>
    </row>
    <row r="74" spans="2:11" ht="13.5">
      <c r="B74" s="6"/>
      <c r="C74" s="6"/>
      <c r="D74" s="6"/>
      <c r="E74" s="6"/>
      <c r="F74" s="46" t="s">
        <v>285</v>
      </c>
      <c r="G74" s="47"/>
      <c r="H74" s="46" t="s">
        <v>286</v>
      </c>
      <c r="I74" s="48"/>
      <c r="J74" s="6"/>
      <c r="K74" s="6"/>
    </row>
    <row r="75" spans="2:11" ht="13.5">
      <c r="B75" s="6"/>
      <c r="C75" s="6"/>
      <c r="D75" s="6"/>
      <c r="E75" s="6"/>
      <c r="F75" s="49" t="s">
        <v>271</v>
      </c>
      <c r="G75" s="49" t="s">
        <v>279</v>
      </c>
      <c r="H75" s="49" t="s">
        <v>271</v>
      </c>
      <c r="I75" s="49" t="s">
        <v>279</v>
      </c>
      <c r="J75" s="6"/>
      <c r="K75" s="6"/>
    </row>
    <row r="76" spans="2:11" ht="6.75" customHeight="1">
      <c r="B76" s="6"/>
      <c r="C76" s="6"/>
      <c r="D76" s="6"/>
      <c r="E76" s="6"/>
      <c r="F76" s="6"/>
      <c r="G76" s="6"/>
      <c r="H76" s="6"/>
      <c r="I76" s="6"/>
      <c r="J76" s="6"/>
      <c r="K76" s="6"/>
    </row>
    <row r="77" spans="2:11" ht="13.5">
      <c r="B77" s="29" t="s">
        <v>112</v>
      </c>
      <c r="C77" s="29"/>
      <c r="D77" s="29"/>
      <c r="E77" s="6"/>
      <c r="F77" s="6"/>
      <c r="G77" s="6"/>
      <c r="H77" s="6"/>
      <c r="I77" s="6"/>
      <c r="J77" s="6"/>
      <c r="K77" s="6"/>
    </row>
    <row r="78" spans="2:11" ht="13.5">
      <c r="B78" s="29" t="s">
        <v>146</v>
      </c>
      <c r="C78" s="29"/>
      <c r="D78" s="29"/>
      <c r="E78" s="6"/>
      <c r="H78" s="44"/>
      <c r="I78" s="44"/>
      <c r="J78" s="6"/>
      <c r="K78" s="6"/>
    </row>
    <row r="79" spans="2:11" ht="13.5">
      <c r="B79" s="29" t="s">
        <v>113</v>
      </c>
      <c r="C79" s="29"/>
      <c r="D79" s="29"/>
      <c r="E79" s="6"/>
      <c r="F79" s="19">
        <v>43944</v>
      </c>
      <c r="G79" s="19">
        <v>39329</v>
      </c>
      <c r="H79" s="19">
        <v>101046</v>
      </c>
      <c r="I79" s="19">
        <v>90180</v>
      </c>
      <c r="J79" s="6"/>
      <c r="K79" s="6"/>
    </row>
    <row r="80" spans="2:11" ht="13.5">
      <c r="B80" s="29" t="s">
        <v>114</v>
      </c>
      <c r="C80" s="29"/>
      <c r="D80" s="29"/>
      <c r="E80" s="6"/>
      <c r="F80" s="19">
        <v>6244</v>
      </c>
      <c r="G80" s="19">
        <v>5822</v>
      </c>
      <c r="H80" s="19">
        <v>15014</v>
      </c>
      <c r="I80" s="19">
        <v>14099</v>
      </c>
      <c r="J80" s="6"/>
      <c r="K80" s="6"/>
    </row>
    <row r="81" spans="2:11" ht="14.25" thickBot="1">
      <c r="B81" s="6"/>
      <c r="C81" s="6"/>
      <c r="D81" s="6"/>
      <c r="E81" s="6"/>
      <c r="F81" s="45">
        <f>SUM(F79:F80)</f>
        <v>50188</v>
      </c>
      <c r="G81" s="45">
        <f>SUM(G79:G80)</f>
        <v>45151</v>
      </c>
      <c r="H81" s="45">
        <f>SUM(H79:H80)</f>
        <v>116060</v>
      </c>
      <c r="I81" s="45">
        <f>SUM(I79:I80)</f>
        <v>104279</v>
      </c>
      <c r="J81" s="6"/>
      <c r="K81" s="6"/>
    </row>
    <row r="82" spans="2:11" ht="6.75" customHeight="1">
      <c r="B82" s="6"/>
      <c r="C82" s="6"/>
      <c r="D82" s="6"/>
      <c r="E82" s="6"/>
      <c r="F82" s="6"/>
      <c r="G82" s="6"/>
      <c r="H82" s="6"/>
      <c r="I82" s="6"/>
      <c r="J82" s="6"/>
      <c r="K82" s="6"/>
    </row>
    <row r="83" spans="2:11" ht="13.5">
      <c r="B83" s="29" t="s">
        <v>115</v>
      </c>
      <c r="C83" s="29"/>
      <c r="D83" s="29"/>
      <c r="E83" s="6"/>
      <c r="F83" s="19">
        <v>9316</v>
      </c>
      <c r="G83" s="19">
        <v>8477</v>
      </c>
      <c r="H83" s="19">
        <v>22050</v>
      </c>
      <c r="I83" s="19">
        <v>20005</v>
      </c>
      <c r="J83" s="6"/>
      <c r="K83" s="6"/>
    </row>
    <row r="84" spans="2:11" ht="14.25" thickBot="1">
      <c r="B84" s="29" t="s">
        <v>116</v>
      </c>
      <c r="C84" s="29"/>
      <c r="D84" s="29"/>
      <c r="E84" s="6"/>
      <c r="F84" s="50">
        <v>2856</v>
      </c>
      <c r="G84" s="50">
        <v>2499</v>
      </c>
      <c r="H84" s="50">
        <v>6531</v>
      </c>
      <c r="I84" s="50">
        <v>5758</v>
      </c>
      <c r="J84" s="6"/>
      <c r="K84" s="6"/>
    </row>
    <row r="85" spans="2:11" ht="6.75" customHeight="1">
      <c r="B85" s="6"/>
      <c r="C85" s="6"/>
      <c r="D85" s="6"/>
      <c r="E85" s="6"/>
      <c r="F85" s="6"/>
      <c r="G85" s="6"/>
      <c r="H85" s="6"/>
      <c r="I85" s="6"/>
      <c r="J85" s="6"/>
      <c r="K85" s="6"/>
    </row>
    <row r="86" spans="2:11" ht="13.5">
      <c r="B86" s="29" t="s">
        <v>221</v>
      </c>
      <c r="C86" s="29"/>
      <c r="D86" s="29"/>
      <c r="E86" s="6"/>
      <c r="F86" s="6"/>
      <c r="G86" s="6"/>
      <c r="H86" s="6"/>
      <c r="I86" s="6"/>
      <c r="J86" s="6"/>
      <c r="K86" s="6"/>
    </row>
    <row r="87" spans="2:11" ht="13.5">
      <c r="B87" s="29" t="s">
        <v>115</v>
      </c>
      <c r="C87" s="29"/>
      <c r="D87" s="29"/>
      <c r="E87" s="6"/>
      <c r="F87" s="51">
        <v>0.1856</v>
      </c>
      <c r="G87" s="52">
        <v>0.1877</v>
      </c>
      <c r="H87" s="53">
        <v>0.19</v>
      </c>
      <c r="I87" s="52">
        <v>0.1918</v>
      </c>
      <c r="J87" s="6"/>
      <c r="K87" s="6"/>
    </row>
    <row r="88" spans="2:11" ht="14.25" thickBot="1">
      <c r="B88" s="29" t="s">
        <v>116</v>
      </c>
      <c r="C88" s="29"/>
      <c r="D88" s="29"/>
      <c r="E88" s="6"/>
      <c r="F88" s="54">
        <v>0.0569</v>
      </c>
      <c r="G88" s="55">
        <v>0.0553</v>
      </c>
      <c r="H88" s="56">
        <v>0.0563</v>
      </c>
      <c r="I88" s="55">
        <v>0.0552</v>
      </c>
      <c r="J88" s="6"/>
      <c r="K88" s="6"/>
    </row>
    <row r="89" ht="9" customHeight="1"/>
    <row r="90" spans="1:2" ht="15">
      <c r="A90" s="1" t="s">
        <v>36</v>
      </c>
      <c r="B90" s="1" t="s">
        <v>143</v>
      </c>
    </row>
    <row r="91" ht="9" customHeight="1"/>
    <row r="92" spans="2:9" ht="30" customHeight="1">
      <c r="B92" s="35" t="s">
        <v>75</v>
      </c>
      <c r="C92" s="35"/>
      <c r="D92" s="35"/>
      <c r="E92" s="35"/>
      <c r="F92" s="35"/>
      <c r="G92" s="35"/>
      <c r="H92" s="35"/>
      <c r="I92" s="35"/>
    </row>
    <row r="93" ht="9" customHeight="1"/>
    <row r="94" spans="1:2" ht="15">
      <c r="A94" s="1" t="s">
        <v>37</v>
      </c>
      <c r="B94" s="1" t="s">
        <v>118</v>
      </c>
    </row>
    <row r="95" ht="9" customHeight="1"/>
    <row r="96" spans="2:11" ht="30" customHeight="1">
      <c r="B96" s="35" t="s">
        <v>181</v>
      </c>
      <c r="C96" s="35"/>
      <c r="D96" s="35"/>
      <c r="E96" s="35"/>
      <c r="F96" s="35"/>
      <c r="G96" s="35"/>
      <c r="H96" s="35"/>
      <c r="I96" s="35"/>
      <c r="J96" s="6"/>
      <c r="K96" s="6"/>
    </row>
    <row r="97" ht="9" customHeight="1"/>
    <row r="98" spans="1:2" ht="15">
      <c r="A98" s="1" t="s">
        <v>38</v>
      </c>
      <c r="B98" s="1" t="s">
        <v>119</v>
      </c>
    </row>
    <row r="99" ht="9" customHeight="1"/>
    <row r="100" spans="2:9" ht="30" customHeight="1">
      <c r="B100" s="35" t="s">
        <v>287</v>
      </c>
      <c r="C100" s="35"/>
      <c r="D100" s="35"/>
      <c r="E100" s="35"/>
      <c r="F100" s="35"/>
      <c r="G100" s="35"/>
      <c r="H100" s="35"/>
      <c r="I100" s="35"/>
    </row>
    <row r="101" ht="9" customHeight="1"/>
    <row r="102" spans="1:2" ht="15">
      <c r="A102" s="1" t="s">
        <v>41</v>
      </c>
      <c r="B102" s="1" t="s">
        <v>120</v>
      </c>
    </row>
    <row r="103" ht="9" customHeight="1"/>
    <row r="104" spans="2:9" ht="13.5">
      <c r="B104" s="35" t="s">
        <v>288</v>
      </c>
      <c r="C104" s="35"/>
      <c r="D104" s="35"/>
      <c r="E104" s="35"/>
      <c r="F104" s="35"/>
      <c r="G104" s="35"/>
      <c r="H104" s="35"/>
      <c r="I104" s="35"/>
    </row>
    <row r="105" spans="2:9" ht="13.5">
      <c r="B105" s="6"/>
      <c r="C105" s="6"/>
      <c r="D105" s="6"/>
      <c r="E105" s="6"/>
      <c r="F105" s="6"/>
      <c r="G105" s="6"/>
      <c r="H105" s="6"/>
      <c r="I105" s="31" t="s">
        <v>17</v>
      </c>
    </row>
    <row r="106" spans="2:9" ht="13.5">
      <c r="B106" s="35" t="s">
        <v>329</v>
      </c>
      <c r="C106" s="35"/>
      <c r="D106" s="35"/>
      <c r="E106" s="35"/>
      <c r="F106" s="35"/>
      <c r="G106" s="35"/>
      <c r="H106" s="35"/>
      <c r="I106" s="6"/>
    </row>
    <row r="107" spans="2:9" ht="9" customHeight="1">
      <c r="B107" s="6"/>
      <c r="C107" s="6"/>
      <c r="D107" s="6"/>
      <c r="E107" s="6"/>
      <c r="F107" s="6"/>
      <c r="G107" s="6"/>
      <c r="H107" s="6"/>
      <c r="I107" s="6"/>
    </row>
    <row r="108" spans="2:9" ht="31.5" customHeight="1" thickBot="1">
      <c r="B108" s="35" t="s">
        <v>330</v>
      </c>
      <c r="C108" s="35"/>
      <c r="D108" s="35"/>
      <c r="E108" s="35"/>
      <c r="F108" s="35"/>
      <c r="G108" s="35"/>
      <c r="H108" s="35"/>
      <c r="I108" s="57">
        <v>10004</v>
      </c>
    </row>
    <row r="109" spans="2:9" ht="9" customHeight="1">
      <c r="B109" s="6"/>
      <c r="C109" s="6"/>
      <c r="D109" s="6"/>
      <c r="E109" s="6"/>
      <c r="F109" s="6"/>
      <c r="G109" s="6"/>
      <c r="H109" s="6"/>
      <c r="I109" s="6"/>
    </row>
    <row r="110" spans="1:2" ht="15">
      <c r="A110" s="1" t="s">
        <v>42</v>
      </c>
      <c r="B110" s="1" t="s">
        <v>121</v>
      </c>
    </row>
    <row r="111" ht="9" customHeight="1"/>
    <row r="112" spans="2:11" ht="42" customHeight="1">
      <c r="B112" s="35" t="s">
        <v>257</v>
      </c>
      <c r="C112" s="35"/>
      <c r="D112" s="35"/>
      <c r="E112" s="35"/>
      <c r="F112" s="35"/>
      <c r="G112" s="35"/>
      <c r="H112" s="35"/>
      <c r="I112" s="35"/>
      <c r="J112" s="6"/>
      <c r="K112" s="6"/>
    </row>
    <row r="113" ht="9" customHeight="1"/>
    <row r="114" spans="1:2" ht="15">
      <c r="A114" s="1" t="s">
        <v>43</v>
      </c>
      <c r="B114" s="1" t="s">
        <v>122</v>
      </c>
    </row>
    <row r="115" ht="9" customHeight="1"/>
    <row r="116" spans="2:11" ht="30" customHeight="1">
      <c r="B116" s="35" t="s">
        <v>44</v>
      </c>
      <c r="C116" s="35"/>
      <c r="D116" s="35"/>
      <c r="E116" s="35"/>
      <c r="F116" s="35"/>
      <c r="G116" s="35"/>
      <c r="H116" s="35"/>
      <c r="I116" s="35"/>
      <c r="J116" s="6"/>
      <c r="K116" s="6"/>
    </row>
    <row r="117" spans="2:11" ht="9" customHeight="1">
      <c r="B117" s="6"/>
      <c r="C117" s="6"/>
      <c r="D117" s="6"/>
      <c r="E117" s="6"/>
      <c r="F117" s="6"/>
      <c r="G117" s="6"/>
      <c r="H117" s="6"/>
      <c r="I117" s="6"/>
      <c r="J117" s="6"/>
      <c r="K117" s="6"/>
    </row>
    <row r="118" spans="2:11" ht="30" customHeight="1">
      <c r="B118" s="35" t="s">
        <v>289</v>
      </c>
      <c r="C118" s="35"/>
      <c r="D118" s="35"/>
      <c r="E118" s="35"/>
      <c r="F118" s="35"/>
      <c r="G118" s="35"/>
      <c r="H118" s="35"/>
      <c r="I118" s="35"/>
      <c r="J118" s="6"/>
      <c r="K118" s="6"/>
    </row>
    <row r="119" ht="9" customHeight="1"/>
    <row r="120" spans="1:2" ht="15">
      <c r="A120" s="1" t="s">
        <v>45</v>
      </c>
      <c r="B120" s="1" t="s">
        <v>290</v>
      </c>
    </row>
    <row r="121" ht="9" customHeight="1"/>
    <row r="122" spans="2:11" ht="30" customHeight="1">
      <c r="B122" s="35" t="s">
        <v>291</v>
      </c>
      <c r="C122" s="35"/>
      <c r="D122" s="35"/>
      <c r="E122" s="35"/>
      <c r="F122" s="35"/>
      <c r="G122" s="35"/>
      <c r="H122" s="35"/>
      <c r="I122" s="35"/>
      <c r="J122" s="6"/>
      <c r="K122" s="6"/>
    </row>
    <row r="123" spans="2:11" ht="9" customHeight="1">
      <c r="B123" s="6"/>
      <c r="C123" s="6"/>
      <c r="D123" s="6"/>
      <c r="E123" s="6"/>
      <c r="F123" s="6"/>
      <c r="G123" s="6"/>
      <c r="H123" s="6"/>
      <c r="I123" s="6"/>
      <c r="J123" s="6"/>
      <c r="K123" s="6"/>
    </row>
    <row r="124" spans="1:2" ht="15">
      <c r="A124" s="1" t="s">
        <v>46</v>
      </c>
      <c r="B124" s="1" t="s">
        <v>123</v>
      </c>
    </row>
    <row r="125" ht="9" customHeight="1"/>
    <row r="126" spans="2:11" ht="42" customHeight="1">
      <c r="B126" s="35" t="s">
        <v>304</v>
      </c>
      <c r="C126" s="35"/>
      <c r="D126" s="35"/>
      <c r="E126" s="35"/>
      <c r="F126" s="35"/>
      <c r="G126" s="35"/>
      <c r="H126" s="35"/>
      <c r="I126" s="35"/>
      <c r="J126" s="6"/>
      <c r="K126" s="6"/>
    </row>
    <row r="127" ht="9" customHeight="1"/>
    <row r="128" spans="1:2" ht="15">
      <c r="A128" s="1" t="s">
        <v>47</v>
      </c>
      <c r="B128" s="1" t="s">
        <v>124</v>
      </c>
    </row>
    <row r="129" ht="9" customHeight="1"/>
    <row r="130" spans="2:11" ht="30" customHeight="1">
      <c r="B130" s="58" t="s">
        <v>243</v>
      </c>
      <c r="C130" s="35"/>
      <c r="D130" s="35"/>
      <c r="E130" s="35"/>
      <c r="F130" s="35"/>
      <c r="G130" s="35"/>
      <c r="H130" s="35"/>
      <c r="I130" s="35"/>
      <c r="J130" s="6"/>
      <c r="K130" s="6"/>
    </row>
    <row r="131" spans="2:11" ht="9" customHeight="1">
      <c r="B131" s="6"/>
      <c r="C131" s="6"/>
      <c r="D131" s="6"/>
      <c r="E131" s="6"/>
      <c r="F131" s="6"/>
      <c r="G131" s="6"/>
      <c r="H131" s="6"/>
      <c r="I131" s="6"/>
      <c r="J131" s="6"/>
      <c r="K131" s="6"/>
    </row>
    <row r="132" spans="1:11" ht="15">
      <c r="A132" s="1" t="s">
        <v>76</v>
      </c>
      <c r="B132" s="32" t="s">
        <v>125</v>
      </c>
      <c r="C132" s="32"/>
      <c r="D132" s="32"/>
      <c r="E132" s="32"/>
      <c r="F132" s="32"/>
      <c r="G132" s="32"/>
      <c r="H132" s="32"/>
      <c r="I132" s="32"/>
      <c r="J132" s="5"/>
      <c r="K132" s="5"/>
    </row>
    <row r="133" spans="3:9" s="59" customFormat="1" ht="13.5">
      <c r="C133" s="30"/>
      <c r="D133" s="30"/>
      <c r="E133" s="30"/>
      <c r="F133" s="30"/>
      <c r="G133" s="30"/>
      <c r="H133" s="60" t="s">
        <v>263</v>
      </c>
      <c r="I133" s="60"/>
    </row>
    <row r="134" spans="3:9" s="59" customFormat="1" ht="13.5">
      <c r="C134" s="30"/>
      <c r="D134" s="30"/>
      <c r="E134" s="30"/>
      <c r="F134" s="30"/>
      <c r="G134" s="30"/>
      <c r="H134" s="30"/>
      <c r="I134" s="61" t="s">
        <v>271</v>
      </c>
    </row>
    <row r="135" spans="3:9" s="59" customFormat="1" ht="13.5">
      <c r="C135" s="30"/>
      <c r="D135" s="30"/>
      <c r="E135" s="30"/>
      <c r="F135" s="30"/>
      <c r="G135" s="30"/>
      <c r="H135" s="30"/>
      <c r="I135" s="31" t="s">
        <v>17</v>
      </c>
    </row>
    <row r="136" spans="2:9" s="59" customFormat="1" ht="30" customHeight="1" thickBot="1">
      <c r="B136" s="59" t="s">
        <v>70</v>
      </c>
      <c r="C136" s="35" t="s">
        <v>250</v>
      </c>
      <c r="D136" s="35"/>
      <c r="E136" s="35"/>
      <c r="F136" s="35"/>
      <c r="G136" s="35"/>
      <c r="H136" s="35"/>
      <c r="I136" s="9">
        <v>1008</v>
      </c>
    </row>
    <row r="137" spans="3:9" s="59" customFormat="1" ht="7.5" customHeight="1">
      <c r="C137" s="30"/>
      <c r="D137" s="30"/>
      <c r="E137" s="30"/>
      <c r="F137" s="30"/>
      <c r="G137" s="30"/>
      <c r="H137" s="30"/>
      <c r="I137" s="62"/>
    </row>
    <row r="138" spans="3:9" s="59" customFormat="1" ht="7.5" customHeight="1">
      <c r="C138" s="30"/>
      <c r="D138" s="30"/>
      <c r="E138" s="30"/>
      <c r="F138" s="30"/>
      <c r="G138" s="30"/>
      <c r="H138" s="30"/>
      <c r="I138" s="62"/>
    </row>
    <row r="139" spans="2:9" s="59" customFormat="1" ht="30" customHeight="1" thickBot="1">
      <c r="B139" s="59" t="s">
        <v>71</v>
      </c>
      <c r="C139" s="35" t="s">
        <v>152</v>
      </c>
      <c r="D139" s="35"/>
      <c r="E139" s="35"/>
      <c r="F139" s="35"/>
      <c r="G139" s="35"/>
      <c r="H139" s="35"/>
      <c r="I139" s="9">
        <v>41</v>
      </c>
    </row>
    <row r="140" spans="3:9" s="59" customFormat="1" ht="8.25" customHeight="1">
      <c r="C140" s="30"/>
      <c r="D140" s="30"/>
      <c r="E140" s="30"/>
      <c r="F140" s="30"/>
      <c r="G140" s="30"/>
      <c r="H140" s="30"/>
      <c r="I140" s="62"/>
    </row>
    <row r="141" spans="2:9" s="59" customFormat="1" ht="30" customHeight="1" thickBot="1">
      <c r="B141" s="59" t="s">
        <v>77</v>
      </c>
      <c r="C141" s="35" t="s">
        <v>153</v>
      </c>
      <c r="D141" s="35"/>
      <c r="E141" s="35"/>
      <c r="F141" s="35"/>
      <c r="G141" s="35"/>
      <c r="H141" s="35"/>
      <c r="I141" s="9">
        <v>9</v>
      </c>
    </row>
    <row r="142" spans="3:9" s="59" customFormat="1" ht="7.5" customHeight="1">
      <c r="C142" s="30"/>
      <c r="D142" s="30"/>
      <c r="E142" s="30"/>
      <c r="F142" s="30"/>
      <c r="G142" s="30"/>
      <c r="H142" s="30"/>
      <c r="I142" s="62"/>
    </row>
    <row r="143" spans="2:9" s="59" customFormat="1" ht="30" customHeight="1" thickBot="1">
      <c r="B143" s="59" t="s">
        <v>85</v>
      </c>
      <c r="C143" s="35" t="s">
        <v>87</v>
      </c>
      <c r="D143" s="35"/>
      <c r="E143" s="35"/>
      <c r="F143" s="35"/>
      <c r="G143" s="35"/>
      <c r="H143" s="35"/>
      <c r="I143" s="9">
        <v>1141</v>
      </c>
    </row>
    <row r="144" spans="3:9" s="59" customFormat="1" ht="7.5" customHeight="1">
      <c r="C144" s="6"/>
      <c r="D144" s="6"/>
      <c r="E144" s="6"/>
      <c r="F144" s="6"/>
      <c r="G144" s="6"/>
      <c r="H144" s="6"/>
      <c r="I144" s="15"/>
    </row>
    <row r="145" spans="2:9" s="59" customFormat="1" ht="30" customHeight="1" thickBot="1">
      <c r="B145" s="59" t="s">
        <v>78</v>
      </c>
      <c r="C145" s="35" t="s">
        <v>251</v>
      </c>
      <c r="D145" s="35"/>
      <c r="E145" s="35"/>
      <c r="F145" s="35"/>
      <c r="G145" s="35"/>
      <c r="H145" s="35"/>
      <c r="I145" s="9">
        <v>667</v>
      </c>
    </row>
    <row r="146" spans="2:11" ht="7.5" customHeight="1">
      <c r="B146" s="6"/>
      <c r="C146" s="6"/>
      <c r="D146" s="6"/>
      <c r="E146" s="6"/>
      <c r="F146" s="6"/>
      <c r="G146" s="6"/>
      <c r="H146" s="6"/>
      <c r="I146" s="31"/>
      <c r="J146" s="6"/>
      <c r="K146" s="6"/>
    </row>
    <row r="147" spans="2:11" ht="13.5">
      <c r="B147" s="6"/>
      <c r="C147" s="6"/>
      <c r="D147" s="6"/>
      <c r="E147" s="6"/>
      <c r="F147" s="6"/>
      <c r="G147" s="6"/>
      <c r="H147" s="63" t="s">
        <v>292</v>
      </c>
      <c r="I147" s="63"/>
      <c r="J147" s="6"/>
      <c r="K147" s="6"/>
    </row>
    <row r="148" spans="2:11" ht="13.5">
      <c r="B148" s="6"/>
      <c r="C148" s="6"/>
      <c r="D148" s="6"/>
      <c r="E148" s="6"/>
      <c r="F148" s="6"/>
      <c r="G148" s="6"/>
      <c r="H148" s="31"/>
      <c r="I148" s="31" t="s">
        <v>17</v>
      </c>
      <c r="J148" s="6"/>
      <c r="K148" s="6"/>
    </row>
    <row r="149" spans="2:11" ht="13.5">
      <c r="B149" s="59" t="s">
        <v>79</v>
      </c>
      <c r="C149" s="59" t="s">
        <v>255</v>
      </c>
      <c r="D149" s="6"/>
      <c r="E149" s="6"/>
      <c r="F149" s="6"/>
      <c r="G149" s="6"/>
      <c r="H149" s="6"/>
      <c r="J149" s="6"/>
      <c r="K149" s="6"/>
    </row>
    <row r="150" spans="2:11" ht="7.5" customHeight="1">
      <c r="B150" s="6"/>
      <c r="C150" s="6"/>
      <c r="D150" s="6"/>
      <c r="E150" s="6"/>
      <c r="F150" s="6"/>
      <c r="G150" s="6"/>
      <c r="H150" s="6"/>
      <c r="I150" s="61"/>
      <c r="J150" s="6"/>
      <c r="K150" s="6"/>
    </row>
    <row r="151" spans="2:11" ht="30" customHeight="1" thickBot="1">
      <c r="B151" s="6"/>
      <c r="C151" s="35" t="s">
        <v>252</v>
      </c>
      <c r="D151" s="35"/>
      <c r="E151" s="35"/>
      <c r="F151" s="35"/>
      <c r="G151" s="35"/>
      <c r="H151" s="35"/>
      <c r="I151" s="9">
        <v>127</v>
      </c>
      <c r="J151" s="6"/>
      <c r="K151" s="6"/>
    </row>
    <row r="152" spans="2:11" ht="7.5" customHeight="1">
      <c r="B152" s="6"/>
      <c r="C152" s="6"/>
      <c r="D152" s="6"/>
      <c r="E152" s="6"/>
      <c r="F152" s="6"/>
      <c r="G152" s="6"/>
      <c r="H152" s="6"/>
      <c r="I152" s="6"/>
      <c r="J152" s="6"/>
      <c r="K152" s="6"/>
    </row>
    <row r="153" spans="2:9" s="59" customFormat="1" ht="30" customHeight="1" thickBot="1">
      <c r="B153" s="6"/>
      <c r="C153" s="35" t="s">
        <v>92</v>
      </c>
      <c r="D153" s="35"/>
      <c r="E153" s="35"/>
      <c r="F153" s="35"/>
      <c r="G153" s="35"/>
      <c r="H153" s="35"/>
      <c r="I153" s="9">
        <v>430</v>
      </c>
    </row>
    <row r="154" spans="2:9" s="59" customFormat="1" ht="7.5" customHeight="1">
      <c r="B154" s="6"/>
      <c r="C154" s="6"/>
      <c r="D154" s="6"/>
      <c r="E154" s="6"/>
      <c r="F154" s="6"/>
      <c r="G154" s="6"/>
      <c r="H154" s="6"/>
      <c r="I154" s="15"/>
    </row>
    <row r="155" spans="2:9" s="59" customFormat="1" ht="30" customHeight="1" thickBot="1">
      <c r="B155" s="6"/>
      <c r="C155" s="35" t="s">
        <v>253</v>
      </c>
      <c r="D155" s="35"/>
      <c r="E155" s="35"/>
      <c r="F155" s="35"/>
      <c r="G155" s="35"/>
      <c r="H155" s="35"/>
      <c r="I155" s="9">
        <v>314</v>
      </c>
    </row>
    <row r="156" spans="2:9" s="59" customFormat="1" ht="7.5" customHeight="1">
      <c r="B156" s="6"/>
      <c r="C156" s="6"/>
      <c r="D156" s="6"/>
      <c r="E156" s="6"/>
      <c r="F156" s="6"/>
      <c r="G156" s="6"/>
      <c r="H156" s="6"/>
      <c r="I156" s="15"/>
    </row>
    <row r="157" spans="2:9" s="59" customFormat="1" ht="13.5">
      <c r="B157" s="59" t="s">
        <v>254</v>
      </c>
      <c r="C157" s="59" t="s">
        <v>228</v>
      </c>
      <c r="D157" s="6"/>
      <c r="E157" s="6"/>
      <c r="F157" s="6"/>
      <c r="G157" s="6"/>
      <c r="H157" s="6"/>
      <c r="I157" s="15"/>
    </row>
    <row r="158" spans="2:9" s="59" customFormat="1" ht="7.5" customHeight="1">
      <c r="B158" s="6"/>
      <c r="C158" s="6"/>
      <c r="D158" s="6"/>
      <c r="E158" s="6"/>
      <c r="F158" s="6"/>
      <c r="G158" s="6"/>
      <c r="H158" s="6"/>
      <c r="I158" s="15"/>
    </row>
    <row r="159" spans="2:9" s="59" customFormat="1" ht="30" customHeight="1" thickBot="1">
      <c r="B159" s="6"/>
      <c r="C159" s="35" t="s">
        <v>187</v>
      </c>
      <c r="D159" s="35"/>
      <c r="E159" s="35"/>
      <c r="F159" s="35"/>
      <c r="G159" s="35"/>
      <c r="H159" s="35"/>
      <c r="I159" s="9">
        <v>17</v>
      </c>
    </row>
    <row r="160" spans="2:9" s="59" customFormat="1" ht="7.5" customHeight="1">
      <c r="B160" s="6"/>
      <c r="C160" s="6"/>
      <c r="D160" s="6"/>
      <c r="E160" s="6"/>
      <c r="F160" s="6"/>
      <c r="G160" s="6"/>
      <c r="H160" s="6"/>
      <c r="I160" s="15"/>
    </row>
    <row r="161" spans="1:11" ht="30" customHeight="1">
      <c r="A161" s="4" t="s">
        <v>49</v>
      </c>
      <c r="B161" s="32" t="s">
        <v>126</v>
      </c>
      <c r="C161" s="32"/>
      <c r="D161" s="32"/>
      <c r="E161" s="32"/>
      <c r="F161" s="32"/>
      <c r="G161" s="32"/>
      <c r="H161" s="32"/>
      <c r="I161" s="32"/>
      <c r="J161" s="5"/>
      <c r="K161" s="5"/>
    </row>
    <row r="162" ht="9" customHeight="1"/>
    <row r="163" spans="1:2" ht="15">
      <c r="A163" s="1" t="s">
        <v>50</v>
      </c>
      <c r="B163" s="1" t="s">
        <v>127</v>
      </c>
    </row>
    <row r="164" spans="1:2" ht="7.5" customHeight="1">
      <c r="A164" s="1"/>
      <c r="B164" s="1"/>
    </row>
    <row r="165" spans="1:9" ht="74.25" customHeight="1">
      <c r="A165" s="1"/>
      <c r="B165" s="35" t="s">
        <v>326</v>
      </c>
      <c r="C165" s="35"/>
      <c r="D165" s="35"/>
      <c r="E165" s="35"/>
      <c r="F165" s="35"/>
      <c r="G165" s="35"/>
      <c r="H165" s="35"/>
      <c r="I165" s="35"/>
    </row>
    <row r="166" spans="1:2" ht="7.5" customHeight="1">
      <c r="A166" s="1"/>
      <c r="B166" s="1"/>
    </row>
    <row r="167" spans="1:9" ht="15">
      <c r="A167" s="1"/>
      <c r="B167" s="35" t="s">
        <v>313</v>
      </c>
      <c r="C167" s="35"/>
      <c r="D167" s="35"/>
      <c r="E167" s="35"/>
      <c r="F167" s="35"/>
      <c r="G167" s="35"/>
      <c r="H167" s="35"/>
      <c r="I167" s="35"/>
    </row>
    <row r="168" spans="1:9" ht="9" customHeight="1">
      <c r="A168" s="1"/>
      <c r="B168" s="6"/>
      <c r="C168" s="6"/>
      <c r="D168" s="6"/>
      <c r="E168" s="6"/>
      <c r="F168" s="6"/>
      <c r="G168" s="6"/>
      <c r="H168" s="6"/>
      <c r="I168" s="6"/>
    </row>
    <row r="169" spans="1:9" ht="30" customHeight="1">
      <c r="A169" s="1"/>
      <c r="B169" s="35" t="s">
        <v>327</v>
      </c>
      <c r="C169" s="35"/>
      <c r="D169" s="35"/>
      <c r="E169" s="35"/>
      <c r="F169" s="35"/>
      <c r="G169" s="35"/>
      <c r="H169" s="35"/>
      <c r="I169" s="35"/>
    </row>
    <row r="170" spans="1:9" ht="8.25" customHeight="1">
      <c r="A170" s="1"/>
      <c r="B170" s="6"/>
      <c r="C170" s="6"/>
      <c r="D170" s="6"/>
      <c r="E170" s="6"/>
      <c r="F170" s="6"/>
      <c r="G170" s="6"/>
      <c r="H170" s="6"/>
      <c r="I170" s="6"/>
    </row>
    <row r="171" spans="1:9" ht="29.25" customHeight="1">
      <c r="A171" s="1"/>
      <c r="B171" s="35" t="s">
        <v>314</v>
      </c>
      <c r="C171" s="35"/>
      <c r="D171" s="35"/>
      <c r="E171" s="35"/>
      <c r="F171" s="35"/>
      <c r="G171" s="35"/>
      <c r="H171" s="35"/>
      <c r="I171" s="35"/>
    </row>
    <row r="172" spans="1:9" ht="9" customHeight="1">
      <c r="A172" s="1"/>
      <c r="B172" s="6"/>
      <c r="C172" s="6"/>
      <c r="D172" s="6"/>
      <c r="E172" s="6"/>
      <c r="F172" s="6"/>
      <c r="G172" s="6"/>
      <c r="H172" s="6"/>
      <c r="I172" s="6"/>
    </row>
    <row r="173" spans="1:11" ht="30" customHeight="1">
      <c r="A173" s="4" t="s">
        <v>51</v>
      </c>
      <c r="B173" s="37" t="s">
        <v>315</v>
      </c>
      <c r="C173" s="35"/>
      <c r="D173" s="35"/>
      <c r="E173" s="35"/>
      <c r="F173" s="35"/>
      <c r="G173" s="35"/>
      <c r="H173" s="35"/>
      <c r="I173" s="35"/>
      <c r="J173" s="6"/>
      <c r="K173" s="6"/>
    </row>
    <row r="174" ht="9" customHeight="1"/>
    <row r="175" spans="2:9" ht="44.25" customHeight="1">
      <c r="B175" s="35" t="s">
        <v>317</v>
      </c>
      <c r="C175" s="35"/>
      <c r="D175" s="35"/>
      <c r="E175" s="35"/>
      <c r="F175" s="35"/>
      <c r="G175" s="35"/>
      <c r="H175" s="35"/>
      <c r="I175" s="35"/>
    </row>
    <row r="176" ht="9" customHeight="1"/>
    <row r="177" spans="2:9" ht="30.75" customHeight="1">
      <c r="B177" s="35" t="s">
        <v>325</v>
      </c>
      <c r="C177" s="35"/>
      <c r="D177" s="35"/>
      <c r="E177" s="35"/>
      <c r="F177" s="35"/>
      <c r="G177" s="35"/>
      <c r="H177" s="35"/>
      <c r="I177" s="35"/>
    </row>
    <row r="178" ht="9" customHeight="1"/>
    <row r="179" spans="2:9" ht="35.25" customHeight="1">
      <c r="B179" s="35" t="s">
        <v>316</v>
      </c>
      <c r="C179" s="35"/>
      <c r="D179" s="35"/>
      <c r="E179" s="35"/>
      <c r="F179" s="35"/>
      <c r="G179" s="35"/>
      <c r="H179" s="35"/>
      <c r="I179" s="35"/>
    </row>
    <row r="180" spans="2:9" ht="9" customHeight="1">
      <c r="B180" s="6"/>
      <c r="C180" s="6"/>
      <c r="D180" s="6"/>
      <c r="E180" s="6"/>
      <c r="F180" s="6"/>
      <c r="G180" s="6"/>
      <c r="H180" s="6"/>
      <c r="I180" s="6"/>
    </row>
    <row r="181" ht="9" customHeight="1"/>
    <row r="182" spans="1:2" ht="15">
      <c r="A182" s="1" t="s">
        <v>52</v>
      </c>
      <c r="B182" s="1" t="s">
        <v>128</v>
      </c>
    </row>
    <row r="183" ht="6.75" customHeight="1"/>
    <row r="184" spans="2:9" ht="42.75" customHeight="1">
      <c r="B184" s="35" t="s">
        <v>332</v>
      </c>
      <c r="C184" s="35"/>
      <c r="D184" s="35"/>
      <c r="E184" s="35"/>
      <c r="F184" s="35"/>
      <c r="G184" s="35"/>
      <c r="H184" s="35"/>
      <c r="I184" s="35"/>
    </row>
    <row r="185" ht="6.75" customHeight="1"/>
    <row r="186" spans="1:11" ht="15">
      <c r="A186" s="4" t="s">
        <v>53</v>
      </c>
      <c r="B186" s="37" t="s">
        <v>144</v>
      </c>
      <c r="C186" s="35"/>
      <c r="D186" s="35"/>
      <c r="E186" s="35"/>
      <c r="F186" s="35"/>
      <c r="G186" s="35"/>
      <c r="H186" s="35"/>
      <c r="I186" s="35"/>
      <c r="J186" s="6"/>
      <c r="K186" s="6"/>
    </row>
    <row r="187" ht="9" customHeight="1"/>
    <row r="188" spans="2:11" ht="13.5">
      <c r="B188" s="35" t="s">
        <v>90</v>
      </c>
      <c r="C188" s="35"/>
      <c r="D188" s="35"/>
      <c r="E188" s="35"/>
      <c r="F188" s="35"/>
      <c r="G188" s="35"/>
      <c r="H188" s="35"/>
      <c r="I188" s="35"/>
      <c r="J188" s="6"/>
      <c r="K188" s="6"/>
    </row>
    <row r="189" ht="6.75" customHeight="1"/>
    <row r="190" spans="1:2" ht="15">
      <c r="A190" s="1" t="s">
        <v>54</v>
      </c>
      <c r="B190" s="1" t="s">
        <v>21</v>
      </c>
    </row>
    <row r="191" ht="9" customHeight="1"/>
    <row r="192" spans="8:9" ht="13.5">
      <c r="H192" s="12" t="s">
        <v>262</v>
      </c>
      <c r="I192" s="12"/>
    </row>
    <row r="193" spans="8:9" ht="13.5">
      <c r="H193" s="12" t="s">
        <v>94</v>
      </c>
      <c r="I193" s="12" t="s">
        <v>263</v>
      </c>
    </row>
    <row r="194" spans="8:9" ht="13.5">
      <c r="H194" s="12" t="s">
        <v>271</v>
      </c>
      <c r="I194" s="12" t="str">
        <f>+H194</f>
        <v>28.2.2007</v>
      </c>
    </row>
    <row r="195" spans="8:9" ht="13.5">
      <c r="H195" s="12" t="s">
        <v>17</v>
      </c>
      <c r="I195" s="12" t="s">
        <v>17</v>
      </c>
    </row>
    <row r="196" spans="8:9" ht="6.75" customHeight="1">
      <c r="H196" s="12"/>
      <c r="I196" s="12"/>
    </row>
    <row r="197" spans="2:9" ht="13.5">
      <c r="B197" s="11" t="s">
        <v>222</v>
      </c>
      <c r="H197" s="12"/>
      <c r="I197" s="12"/>
    </row>
    <row r="198" spans="2:9" ht="13.5">
      <c r="B198" s="11" t="s">
        <v>55</v>
      </c>
      <c r="H198" s="19">
        <v>2174</v>
      </c>
      <c r="I198" s="19">
        <v>5140</v>
      </c>
    </row>
    <row r="199" spans="2:9" ht="13.5">
      <c r="B199" s="11" t="s">
        <v>305</v>
      </c>
      <c r="H199" s="18">
        <v>9</v>
      </c>
      <c r="I199" s="18">
        <v>9</v>
      </c>
    </row>
    <row r="200" spans="8:9" ht="13.5">
      <c r="H200" s="19">
        <f>SUM(H198:H199)</f>
        <v>2183</v>
      </c>
      <c r="I200" s="19">
        <f>SUM(I198:I199)</f>
        <v>5149</v>
      </c>
    </row>
    <row r="201" spans="2:9" ht="13.5">
      <c r="B201" s="11" t="s">
        <v>10</v>
      </c>
      <c r="H201" s="20">
        <v>-116</v>
      </c>
      <c r="I201" s="20">
        <v>-125</v>
      </c>
    </row>
    <row r="202" spans="8:9" ht="14.25" thickBot="1">
      <c r="H202" s="27">
        <f>SUM(H200:H201)</f>
        <v>2067</v>
      </c>
      <c r="I202" s="27">
        <f>SUM(I200:I201)</f>
        <v>5024</v>
      </c>
    </row>
    <row r="203" ht="9" customHeight="1">
      <c r="I203" s="19"/>
    </row>
    <row r="204" spans="2:11" ht="45.75" customHeight="1">
      <c r="B204" s="35" t="s">
        <v>293</v>
      </c>
      <c r="C204" s="35"/>
      <c r="D204" s="35"/>
      <c r="E204" s="35"/>
      <c r="F204" s="35"/>
      <c r="G204" s="35"/>
      <c r="H204" s="35"/>
      <c r="I204" s="35"/>
      <c r="J204" s="6"/>
      <c r="K204" s="6"/>
    </row>
    <row r="205" ht="9" customHeight="1">
      <c r="I205" s="19"/>
    </row>
    <row r="206" spans="1:2" ht="15">
      <c r="A206" s="1" t="s">
        <v>56</v>
      </c>
      <c r="B206" s="1" t="s">
        <v>129</v>
      </c>
    </row>
    <row r="207" ht="9" customHeight="1"/>
    <row r="208" spans="2:11" ht="13.5">
      <c r="B208" s="35" t="s">
        <v>294</v>
      </c>
      <c r="C208" s="35"/>
      <c r="D208" s="35"/>
      <c r="E208" s="35"/>
      <c r="F208" s="35"/>
      <c r="G208" s="35"/>
      <c r="H208" s="35"/>
      <c r="I208" s="35"/>
      <c r="J208" s="6"/>
      <c r="K208" s="6"/>
    </row>
    <row r="209" ht="9" customHeight="1"/>
    <row r="210" spans="1:2" ht="15">
      <c r="A210" s="1" t="s">
        <v>57</v>
      </c>
      <c r="B210" s="1" t="s">
        <v>130</v>
      </c>
    </row>
    <row r="211" ht="9" customHeight="1"/>
    <row r="212" spans="2:3" ht="13.5">
      <c r="B212" s="11" t="s">
        <v>39</v>
      </c>
      <c r="C212" s="11" t="s">
        <v>58</v>
      </c>
    </row>
    <row r="213" spans="8:9" ht="13.5">
      <c r="H213" s="12" t="s">
        <v>262</v>
      </c>
      <c r="I213" s="12"/>
    </row>
    <row r="214" spans="8:9" ht="13.5">
      <c r="H214" s="12" t="s">
        <v>94</v>
      </c>
      <c r="I214" s="12" t="s">
        <v>263</v>
      </c>
    </row>
    <row r="215" spans="8:9" ht="13.5">
      <c r="H215" s="12" t="s">
        <v>271</v>
      </c>
      <c r="I215" s="12" t="str">
        <f>+H215</f>
        <v>28.2.2007</v>
      </c>
    </row>
    <row r="216" spans="8:9" ht="13.5">
      <c r="H216" s="12" t="s">
        <v>17</v>
      </c>
      <c r="I216" s="12" t="s">
        <v>17</v>
      </c>
    </row>
    <row r="217" spans="8:9" ht="9.75" customHeight="1">
      <c r="H217" s="12"/>
      <c r="I217" s="12"/>
    </row>
    <row r="218" spans="3:9" ht="14.25" thickBot="1">
      <c r="C218" s="11" t="s">
        <v>59</v>
      </c>
      <c r="H218" s="64">
        <v>0</v>
      </c>
      <c r="I218" s="64">
        <v>0</v>
      </c>
    </row>
    <row r="219" ht="9" customHeight="1"/>
    <row r="220" spans="3:9" ht="14.25" thickBot="1">
      <c r="C220" s="11" t="s">
        <v>60</v>
      </c>
      <c r="H220" s="64">
        <v>0</v>
      </c>
      <c r="I220" s="64">
        <v>361</v>
      </c>
    </row>
    <row r="221" spans="8:9" ht="9" customHeight="1">
      <c r="H221" s="26"/>
      <c r="I221" s="26"/>
    </row>
    <row r="222" spans="3:9" ht="14.25" thickBot="1">
      <c r="C222" s="11" t="s">
        <v>89</v>
      </c>
      <c r="H222" s="64">
        <v>0</v>
      </c>
      <c r="I222" s="64">
        <v>145</v>
      </c>
    </row>
    <row r="223" spans="8:9" ht="9" customHeight="1">
      <c r="H223" s="21"/>
      <c r="I223" s="21"/>
    </row>
    <row r="224" ht="9" customHeight="1"/>
    <row r="225" spans="2:3" ht="13.5">
      <c r="B225" s="11" t="s">
        <v>40</v>
      </c>
      <c r="C225" s="11" t="s">
        <v>295</v>
      </c>
    </row>
    <row r="226" ht="13.5">
      <c r="I226" s="12" t="s">
        <v>17</v>
      </c>
    </row>
    <row r="227" ht="9" customHeight="1"/>
    <row r="228" spans="3:9" ht="14.25" thickBot="1">
      <c r="C228" s="11" t="s">
        <v>61</v>
      </c>
      <c r="I228" s="50">
        <v>20103</v>
      </c>
    </row>
    <row r="229" ht="9" customHeight="1"/>
    <row r="230" spans="3:9" ht="14.25" thickBot="1">
      <c r="C230" s="11" t="s">
        <v>62</v>
      </c>
      <c r="I230" s="50">
        <v>20103</v>
      </c>
    </row>
    <row r="231" ht="9" customHeight="1"/>
    <row r="232" spans="3:9" ht="14.25" thickBot="1">
      <c r="C232" s="11" t="s">
        <v>63</v>
      </c>
      <c r="I232" s="50">
        <v>35827</v>
      </c>
    </row>
    <row r="233" ht="9" customHeight="1"/>
    <row r="234" spans="1:2" ht="15">
      <c r="A234" s="1" t="s">
        <v>64</v>
      </c>
      <c r="B234" s="1" t="s">
        <v>131</v>
      </c>
    </row>
    <row r="235" ht="9" customHeight="1"/>
    <row r="236" spans="2:11" ht="95.25" customHeight="1">
      <c r="B236" s="35" t="s">
        <v>318</v>
      </c>
      <c r="C236" s="35"/>
      <c r="D236" s="35"/>
      <c r="E236" s="35"/>
      <c r="F236" s="35"/>
      <c r="G236" s="35"/>
      <c r="H236" s="35"/>
      <c r="I236" s="35"/>
      <c r="J236" s="6"/>
      <c r="K236" s="6"/>
    </row>
    <row r="237" spans="2:11" ht="9" customHeight="1">
      <c r="B237" s="6"/>
      <c r="C237" s="6"/>
      <c r="D237" s="6"/>
      <c r="E237" s="6"/>
      <c r="F237" s="6"/>
      <c r="G237" s="6"/>
      <c r="H237" s="6"/>
      <c r="I237" s="6"/>
      <c r="J237" s="6"/>
      <c r="K237" s="6"/>
    </row>
    <row r="238" spans="2:11" ht="27.75" customHeight="1">
      <c r="B238" s="35" t="s">
        <v>223</v>
      </c>
      <c r="C238" s="35"/>
      <c r="D238" s="35"/>
      <c r="E238" s="35"/>
      <c r="F238" s="35"/>
      <c r="G238" s="35"/>
      <c r="H238" s="35"/>
      <c r="I238" s="35"/>
      <c r="J238" s="6"/>
      <c r="K238" s="6"/>
    </row>
    <row r="239" spans="2:11" ht="9" customHeight="1">
      <c r="B239" s="6"/>
      <c r="C239" s="6"/>
      <c r="D239" s="6"/>
      <c r="E239" s="6"/>
      <c r="F239" s="6"/>
      <c r="G239" s="6"/>
      <c r="H239" s="6"/>
      <c r="I239" s="6"/>
      <c r="J239" s="6"/>
      <c r="K239" s="6"/>
    </row>
    <row r="240" spans="2:11" ht="42" customHeight="1">
      <c r="B240" s="35" t="s">
        <v>328</v>
      </c>
      <c r="C240" s="35"/>
      <c r="D240" s="35"/>
      <c r="E240" s="35"/>
      <c r="F240" s="35"/>
      <c r="G240" s="35"/>
      <c r="H240" s="35"/>
      <c r="I240" s="35"/>
      <c r="J240" s="6"/>
      <c r="K240" s="6"/>
    </row>
    <row r="241" spans="2:11" ht="9" customHeight="1">
      <c r="B241" s="6"/>
      <c r="C241" s="6"/>
      <c r="D241" s="6"/>
      <c r="E241" s="6"/>
      <c r="F241" s="6"/>
      <c r="G241" s="6"/>
      <c r="H241" s="6"/>
      <c r="I241" s="6"/>
      <c r="J241" s="6"/>
      <c r="K241" s="6"/>
    </row>
    <row r="242" spans="2:11" ht="27.75" customHeight="1">
      <c r="B242" s="35" t="s">
        <v>258</v>
      </c>
      <c r="C242" s="35"/>
      <c r="D242" s="35"/>
      <c r="E242" s="35"/>
      <c r="F242" s="35"/>
      <c r="G242" s="35"/>
      <c r="H242" s="35"/>
      <c r="I242" s="35"/>
      <c r="J242" s="6"/>
      <c r="K242" s="6"/>
    </row>
    <row r="243" spans="2:11" ht="9" customHeight="1">
      <c r="B243" s="6"/>
      <c r="C243" s="6"/>
      <c r="D243" s="6"/>
      <c r="E243" s="6"/>
      <c r="F243" s="6"/>
      <c r="G243" s="6"/>
      <c r="H243" s="6"/>
      <c r="I243" s="6"/>
      <c r="J243" s="6"/>
      <c r="K243" s="6"/>
    </row>
    <row r="244" spans="2:11" ht="27.75" customHeight="1">
      <c r="B244" s="35" t="s">
        <v>296</v>
      </c>
      <c r="C244" s="35"/>
      <c r="D244" s="35"/>
      <c r="E244" s="35"/>
      <c r="F244" s="35"/>
      <c r="G244" s="35"/>
      <c r="H244" s="35"/>
      <c r="I244" s="35"/>
      <c r="J244" s="6"/>
      <c r="K244" s="6"/>
    </row>
    <row r="245" spans="2:9" ht="9" customHeight="1">
      <c r="B245" s="65"/>
      <c r="C245" s="65"/>
      <c r="D245" s="65"/>
      <c r="E245" s="65"/>
      <c r="F245" s="65"/>
      <c r="G245" s="65"/>
      <c r="H245" s="65"/>
      <c r="I245" s="65"/>
    </row>
    <row r="246" spans="1:2" ht="15">
      <c r="A246" s="1" t="s">
        <v>65</v>
      </c>
      <c r="B246" s="1" t="s">
        <v>132</v>
      </c>
    </row>
    <row r="247" ht="9" customHeight="1"/>
    <row r="248" spans="2:11" ht="13.5" customHeight="1">
      <c r="B248" s="35" t="s">
        <v>297</v>
      </c>
      <c r="C248" s="35"/>
      <c r="D248" s="35"/>
      <c r="E248" s="35"/>
      <c r="F248" s="35"/>
      <c r="G248" s="35"/>
      <c r="H248" s="35"/>
      <c r="I248" s="35"/>
      <c r="J248" s="6"/>
      <c r="K248" s="6"/>
    </row>
    <row r="249" ht="9" customHeight="1"/>
    <row r="250" spans="1:2" ht="15">
      <c r="A250" s="1" t="s">
        <v>66</v>
      </c>
      <c r="B250" s="1" t="s">
        <v>133</v>
      </c>
    </row>
    <row r="251" spans="1:2" ht="9" customHeight="1">
      <c r="A251" s="1"/>
      <c r="B251" s="1"/>
    </row>
    <row r="252" spans="2:9" ht="13.5" customHeight="1">
      <c r="B252" s="35" t="s">
        <v>67</v>
      </c>
      <c r="C252" s="35"/>
      <c r="D252" s="35"/>
      <c r="E252" s="35"/>
      <c r="F252" s="35"/>
      <c r="G252" s="35"/>
      <c r="H252" s="35"/>
      <c r="I252" s="35"/>
    </row>
    <row r="253" ht="9" customHeight="1"/>
    <row r="254" spans="1:2" ht="15">
      <c r="A254" s="1" t="s">
        <v>68</v>
      </c>
      <c r="B254" s="1" t="s">
        <v>134</v>
      </c>
    </row>
    <row r="255" ht="9" customHeight="1"/>
    <row r="256" spans="2:9" ht="27.75" customHeight="1">
      <c r="B256" s="35" t="s">
        <v>244</v>
      </c>
      <c r="C256" s="35"/>
      <c r="D256" s="35"/>
      <c r="E256" s="35"/>
      <c r="F256" s="35"/>
      <c r="G256" s="35"/>
      <c r="H256" s="35"/>
      <c r="I256" s="35"/>
    </row>
    <row r="257" ht="9" customHeight="1"/>
    <row r="258" spans="1:2" ht="15">
      <c r="A258" s="1" t="s">
        <v>69</v>
      </c>
      <c r="B258" s="1" t="s">
        <v>135</v>
      </c>
    </row>
    <row r="259" spans="1:2" ht="9" customHeight="1">
      <c r="A259" s="1"/>
      <c r="B259" s="1"/>
    </row>
    <row r="260" spans="1:9" ht="27.75" customHeight="1">
      <c r="A260" s="1"/>
      <c r="B260" s="66" t="s">
        <v>39</v>
      </c>
      <c r="C260" s="35" t="s">
        <v>298</v>
      </c>
      <c r="D260" s="35"/>
      <c r="E260" s="35"/>
      <c r="F260" s="35"/>
      <c r="G260" s="35"/>
      <c r="H260" s="35"/>
      <c r="I260" s="35"/>
    </row>
    <row r="261" spans="1:2" ht="9" customHeight="1">
      <c r="A261" s="1"/>
      <c r="B261" s="1"/>
    </row>
    <row r="262" spans="1:9" ht="15">
      <c r="A262" s="1"/>
      <c r="B262" s="11" t="s">
        <v>40</v>
      </c>
      <c r="C262" s="35" t="s">
        <v>299</v>
      </c>
      <c r="D262" s="35"/>
      <c r="E262" s="35"/>
      <c r="F262" s="35"/>
      <c r="G262" s="35"/>
      <c r="H262" s="35"/>
      <c r="I262" s="35"/>
    </row>
    <row r="263" spans="1:2" ht="9" customHeight="1">
      <c r="A263" s="1"/>
      <c r="B263" s="1"/>
    </row>
    <row r="264" spans="1:9" ht="15" customHeight="1">
      <c r="A264" s="1"/>
      <c r="B264" s="11" t="s">
        <v>260</v>
      </c>
      <c r="C264" s="35" t="s">
        <v>259</v>
      </c>
      <c r="D264" s="35"/>
      <c r="E264" s="35"/>
      <c r="F264" s="35"/>
      <c r="G264" s="35"/>
      <c r="H264" s="35"/>
      <c r="I264" s="35"/>
    </row>
    <row r="265" spans="1:9" ht="9" customHeight="1">
      <c r="A265" s="1"/>
      <c r="C265" s="6"/>
      <c r="D265" s="6"/>
      <c r="E265" s="6"/>
      <c r="F265" s="6"/>
      <c r="G265" s="6"/>
      <c r="H265" s="6"/>
      <c r="I265" s="6"/>
    </row>
    <row r="266" spans="1:9" ht="15">
      <c r="A266" s="1"/>
      <c r="C266" s="67" t="s">
        <v>136</v>
      </c>
      <c r="D266" s="67"/>
      <c r="G266" s="68" t="s">
        <v>137</v>
      </c>
      <c r="H266" s="68" t="s">
        <v>138</v>
      </c>
      <c r="I266" s="68" t="s">
        <v>145</v>
      </c>
    </row>
    <row r="267" spans="1:9" ht="15">
      <c r="A267" s="1"/>
      <c r="G267" s="13" t="s">
        <v>139</v>
      </c>
      <c r="H267" s="13" t="s">
        <v>139</v>
      </c>
      <c r="I267" s="13" t="s">
        <v>139</v>
      </c>
    </row>
    <row r="268" spans="1:9" ht="15.75" thickBot="1">
      <c r="A268" s="1"/>
      <c r="C268" s="35" t="s">
        <v>140</v>
      </c>
      <c r="D268" s="35"/>
      <c r="G268" s="69">
        <v>15</v>
      </c>
      <c r="H268" s="69">
        <v>27</v>
      </c>
      <c r="I268" s="69">
        <v>10.95</v>
      </c>
    </row>
    <row r="269" spans="1:9" ht="9" customHeight="1">
      <c r="A269" s="1"/>
      <c r="B269" s="1"/>
      <c r="C269" s="70"/>
      <c r="D269" s="70"/>
      <c r="E269" s="26"/>
      <c r="F269" s="26"/>
      <c r="G269" s="71"/>
      <c r="H269" s="71"/>
      <c r="I269" s="71"/>
    </row>
    <row r="270" spans="1:9" ht="15" customHeight="1">
      <c r="A270" s="1"/>
      <c r="B270" s="11" t="s">
        <v>260</v>
      </c>
      <c r="C270" s="35" t="s">
        <v>245</v>
      </c>
      <c r="D270" s="35"/>
      <c r="E270" s="35"/>
      <c r="F270" s="35"/>
      <c r="G270" s="35"/>
      <c r="H270" s="35"/>
      <c r="I270" s="35"/>
    </row>
    <row r="271" spans="1:2" ht="9" customHeight="1">
      <c r="A271" s="1"/>
      <c r="B271" s="1"/>
    </row>
    <row r="272" spans="1:9" ht="15">
      <c r="A272" s="1"/>
      <c r="B272" s="1"/>
      <c r="C272" s="67" t="s">
        <v>136</v>
      </c>
      <c r="D272" s="67"/>
      <c r="G272" s="68" t="s">
        <v>137</v>
      </c>
      <c r="H272" s="68" t="s">
        <v>138</v>
      </c>
      <c r="I272" s="68" t="s">
        <v>145</v>
      </c>
    </row>
    <row r="273" spans="1:9" ht="15">
      <c r="A273" s="1"/>
      <c r="B273" s="1"/>
      <c r="G273" s="13" t="s">
        <v>139</v>
      </c>
      <c r="H273" s="13" t="s">
        <v>139</v>
      </c>
      <c r="I273" s="13" t="s">
        <v>139</v>
      </c>
    </row>
    <row r="274" spans="1:9" ht="15">
      <c r="A274" s="1"/>
      <c r="B274" s="1"/>
      <c r="C274" s="35" t="s">
        <v>140</v>
      </c>
      <c r="D274" s="35"/>
      <c r="G274" s="72">
        <v>15</v>
      </c>
      <c r="H274" s="72">
        <v>28</v>
      </c>
      <c r="I274" s="72">
        <v>10.8</v>
      </c>
    </row>
    <row r="275" spans="1:9" ht="15">
      <c r="A275" s="1"/>
      <c r="B275" s="1"/>
      <c r="C275" s="35" t="s">
        <v>141</v>
      </c>
      <c r="D275" s="35"/>
      <c r="G275" s="13">
        <v>15</v>
      </c>
      <c r="H275" s="72">
        <v>28</v>
      </c>
      <c r="I275" s="13">
        <v>10.8</v>
      </c>
    </row>
    <row r="276" spans="1:9" ht="15.75" thickBot="1">
      <c r="A276" s="1"/>
      <c r="B276" s="1"/>
      <c r="G276" s="73">
        <f>SUM(G274:G275)</f>
        <v>30</v>
      </c>
      <c r="H276" s="73">
        <v>28</v>
      </c>
      <c r="I276" s="73">
        <f>SUM(I274:I275)</f>
        <v>21.6</v>
      </c>
    </row>
    <row r="277" ht="9" customHeight="1">
      <c r="I277" s="74"/>
    </row>
    <row r="278" spans="1:2" ht="15">
      <c r="A278" s="1" t="s">
        <v>72</v>
      </c>
      <c r="B278" s="1" t="s">
        <v>142</v>
      </c>
    </row>
    <row r="279" ht="9" customHeight="1"/>
    <row r="280" ht="13.5">
      <c r="B280" s="11" t="s">
        <v>333</v>
      </c>
    </row>
    <row r="281" ht="9" customHeight="1"/>
    <row r="282" spans="6:10" ht="13.5">
      <c r="F282" s="46" t="s">
        <v>300</v>
      </c>
      <c r="G282" s="46"/>
      <c r="H282" s="46" t="s">
        <v>301</v>
      </c>
      <c r="I282" s="46"/>
      <c r="J282" s="75"/>
    </row>
    <row r="283" spans="6:9" ht="13.5">
      <c r="F283" s="12" t="s">
        <v>271</v>
      </c>
      <c r="G283" s="12" t="s">
        <v>279</v>
      </c>
      <c r="H283" s="12" t="str">
        <f>+F283</f>
        <v>28.2.2007</v>
      </c>
      <c r="I283" s="12" t="str">
        <f>+G283</f>
        <v>28.2.2006</v>
      </c>
    </row>
    <row r="284" spans="2:9" ht="13.5">
      <c r="B284" s="11" t="s">
        <v>73</v>
      </c>
      <c r="F284" s="49"/>
      <c r="G284" s="49"/>
      <c r="H284" s="49"/>
      <c r="I284" s="49"/>
    </row>
    <row r="285" spans="6:9" ht="9" customHeight="1">
      <c r="F285" s="49"/>
      <c r="G285" s="49"/>
      <c r="H285" s="49"/>
      <c r="I285" s="49"/>
    </row>
    <row r="286" ht="13.5">
      <c r="B286" s="11" t="s">
        <v>182</v>
      </c>
    </row>
    <row r="287" spans="2:9" ht="14.25" thickBot="1">
      <c r="B287" s="11" t="s">
        <v>302</v>
      </c>
      <c r="F287" s="50">
        <f>'Income Statement'!F27</f>
        <v>6371</v>
      </c>
      <c r="G287" s="50">
        <f>'Income Statement'!G27</f>
        <v>5956</v>
      </c>
      <c r="H287" s="50">
        <f>'Income Statement'!H24</f>
        <v>14052</v>
      </c>
      <c r="I287" s="50">
        <f>'Income Statement'!I27</f>
        <v>10800</v>
      </c>
    </row>
    <row r="288" spans="6:9" ht="9" customHeight="1">
      <c r="F288" s="19"/>
      <c r="G288" s="19"/>
      <c r="H288" s="19"/>
      <c r="I288" s="19"/>
    </row>
    <row r="289" spans="2:9" ht="30.75" customHeight="1" thickBot="1">
      <c r="B289" s="76" t="s">
        <v>324</v>
      </c>
      <c r="C289" s="76"/>
      <c r="D289" s="76"/>
      <c r="E289" s="76"/>
      <c r="F289" s="50">
        <v>91363</v>
      </c>
      <c r="G289" s="9">
        <v>91324</v>
      </c>
      <c r="H289" s="50">
        <v>91363</v>
      </c>
      <c r="I289" s="9">
        <v>91256</v>
      </c>
    </row>
    <row r="290" spans="6:9" ht="9" customHeight="1">
      <c r="F290" s="19"/>
      <c r="G290" s="19"/>
      <c r="H290" s="19"/>
      <c r="I290" s="19"/>
    </row>
    <row r="291" spans="2:9" ht="14.25" thickBot="1">
      <c r="B291" s="11" t="s">
        <v>74</v>
      </c>
      <c r="F291" s="77">
        <f>+F287/F289*100</f>
        <v>6.973282400971947</v>
      </c>
      <c r="G291" s="77">
        <f>+G287/G289*100</f>
        <v>6.521834348035566</v>
      </c>
      <c r="H291" s="77">
        <f>+H287/H289*100</f>
        <v>15.380405634666111</v>
      </c>
      <c r="I291" s="77">
        <f>+I287/I289*100</f>
        <v>11.834838257210485</v>
      </c>
    </row>
    <row r="292" ht="9" customHeight="1">
      <c r="J292" s="19"/>
    </row>
    <row r="293" ht="9" customHeight="1"/>
    <row r="294" ht="9" customHeight="1"/>
    <row r="295" ht="9" customHeight="1"/>
    <row r="296" ht="9" customHeight="1"/>
    <row r="297" ht="13.5">
      <c r="B297" s="11" t="s">
        <v>80</v>
      </c>
    </row>
    <row r="298" ht="9" customHeight="1"/>
    <row r="299" ht="13.5">
      <c r="B299" s="11" t="s">
        <v>81</v>
      </c>
    </row>
    <row r="300" ht="13.5">
      <c r="B300" s="11" t="s">
        <v>82</v>
      </c>
    </row>
    <row r="301" ht="13.5">
      <c r="B301" s="78" t="s">
        <v>303</v>
      </c>
    </row>
  </sheetData>
  <mergeCells count="124">
    <mergeCell ref="B289:E289"/>
    <mergeCell ref="H133:I133"/>
    <mergeCell ref="C143:H143"/>
    <mergeCell ref="B171:I171"/>
    <mergeCell ref="B165:I165"/>
    <mergeCell ref="C136:H136"/>
    <mergeCell ref="B167:I167"/>
    <mergeCell ref="C159:H159"/>
    <mergeCell ref="C139:H139"/>
    <mergeCell ref="C141:H141"/>
    <mergeCell ref="C145:H145"/>
    <mergeCell ref="C155:H155"/>
    <mergeCell ref="B188:I188"/>
    <mergeCell ref="H147:I147"/>
    <mergeCell ref="C153:H153"/>
    <mergeCell ref="C151:H151"/>
    <mergeCell ref="B179:I179"/>
    <mergeCell ref="B161:I161"/>
    <mergeCell ref="B169:I169"/>
    <mergeCell ref="B208:I208"/>
    <mergeCell ref="B173:I173"/>
    <mergeCell ref="B204:I204"/>
    <mergeCell ref="B184:I184"/>
    <mergeCell ref="B177:I177"/>
    <mergeCell ref="B175:I175"/>
    <mergeCell ref="B186:I186"/>
    <mergeCell ref="B106:H106"/>
    <mergeCell ref="B14:I14"/>
    <mergeCell ref="B60:I60"/>
    <mergeCell ref="B92:I92"/>
    <mergeCell ref="B87:D87"/>
    <mergeCell ref="B62:I62"/>
    <mergeCell ref="B78:D78"/>
    <mergeCell ref="F74:G74"/>
    <mergeCell ref="B38:I38"/>
    <mergeCell ref="D20:G20"/>
    <mergeCell ref="B256:I256"/>
    <mergeCell ref="B100:I100"/>
    <mergeCell ref="B104:I104"/>
    <mergeCell ref="B132:I132"/>
    <mergeCell ref="B130:I130"/>
    <mergeCell ref="B116:I116"/>
    <mergeCell ref="B126:I126"/>
    <mergeCell ref="B112:I112"/>
    <mergeCell ref="B118:I118"/>
    <mergeCell ref="B122:I122"/>
    <mergeCell ref="B6:I6"/>
    <mergeCell ref="B77:D77"/>
    <mergeCell ref="B86:D86"/>
    <mergeCell ref="B64:I64"/>
    <mergeCell ref="B84:D84"/>
    <mergeCell ref="B56:I56"/>
    <mergeCell ref="B71:E71"/>
    <mergeCell ref="B10:I10"/>
    <mergeCell ref="B21:C21"/>
    <mergeCell ref="B12:I12"/>
    <mergeCell ref="B66:I66"/>
    <mergeCell ref="B18:C18"/>
    <mergeCell ref="B19:C19"/>
    <mergeCell ref="D19:G19"/>
    <mergeCell ref="D18:H18"/>
    <mergeCell ref="B20:C20"/>
    <mergeCell ref="B16:C16"/>
    <mergeCell ref="D16:E16"/>
    <mergeCell ref="B17:C17"/>
    <mergeCell ref="D17:E17"/>
    <mergeCell ref="B24:C24"/>
    <mergeCell ref="D24:G24"/>
    <mergeCell ref="B22:C22"/>
    <mergeCell ref="D21:H21"/>
    <mergeCell ref="B25:C25"/>
    <mergeCell ref="D25:G25"/>
    <mergeCell ref="D22:G22"/>
    <mergeCell ref="B23:C23"/>
    <mergeCell ref="D23:G23"/>
    <mergeCell ref="B26:C26"/>
    <mergeCell ref="D26:G26"/>
    <mergeCell ref="B27:C27"/>
    <mergeCell ref="D27:G27"/>
    <mergeCell ref="B28:C28"/>
    <mergeCell ref="D28:G28"/>
    <mergeCell ref="B29:C29"/>
    <mergeCell ref="D29:G29"/>
    <mergeCell ref="B40:I40"/>
    <mergeCell ref="B42:I42"/>
    <mergeCell ref="B83:D83"/>
    <mergeCell ref="B52:I52"/>
    <mergeCell ref="B80:D80"/>
    <mergeCell ref="B79:D79"/>
    <mergeCell ref="B44:I44"/>
    <mergeCell ref="B30:C30"/>
    <mergeCell ref="D30:G30"/>
    <mergeCell ref="B31:C31"/>
    <mergeCell ref="D31:G31"/>
    <mergeCell ref="B32:C32"/>
    <mergeCell ref="D32:G32"/>
    <mergeCell ref="B34:I34"/>
    <mergeCell ref="B96:I96"/>
    <mergeCell ref="H74:I74"/>
    <mergeCell ref="C48:I48"/>
    <mergeCell ref="B50:I50"/>
    <mergeCell ref="B70:D70"/>
    <mergeCell ref="C36:I36"/>
    <mergeCell ref="B88:D88"/>
    <mergeCell ref="B108:H108"/>
    <mergeCell ref="C262:I262"/>
    <mergeCell ref="C268:D268"/>
    <mergeCell ref="C264:I264"/>
    <mergeCell ref="C266:D266"/>
    <mergeCell ref="B242:I242"/>
    <mergeCell ref="B238:I238"/>
    <mergeCell ref="B244:I244"/>
    <mergeCell ref="B252:I252"/>
    <mergeCell ref="B248:I248"/>
    <mergeCell ref="H282:I282"/>
    <mergeCell ref="B236:I236"/>
    <mergeCell ref="F282:G282"/>
    <mergeCell ref="B240:I240"/>
    <mergeCell ref="C275:D275"/>
    <mergeCell ref="C269:D269"/>
    <mergeCell ref="C274:D274"/>
    <mergeCell ref="C272:D272"/>
    <mergeCell ref="C270:I270"/>
    <mergeCell ref="C260:I260"/>
  </mergeCells>
  <printOptions/>
  <pageMargins left="0.984251968503937" right="0" top="0.393700787401575" bottom="0.196850393700787" header="0" footer="0.118110236220472"/>
  <pageSetup firstPageNumber="5" useFirstPageNumber="1" horizontalDpi="300" verticalDpi="300" orientation="portrait" paperSize="9" scale="95" r:id="rId1"/>
  <headerFooter alignWithMargins="0">
    <oddFooter>&amp;C&amp;P</oddFooter>
  </headerFooter>
  <rowBreaks count="6" manualBreakCount="6">
    <brk id="45" max="8" man="1"/>
    <brk id="93" max="8" man="1"/>
    <brk id="131" max="8" man="1"/>
    <brk id="160" max="8" man="1"/>
    <brk id="205" max="8" man="1"/>
    <brk id="257"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2007-04-27T10:22:05Z</cp:lastPrinted>
  <dcterms:created xsi:type="dcterms:W3CDTF">2002-11-19T02:50:17Z</dcterms:created>
  <dcterms:modified xsi:type="dcterms:W3CDTF">2007-04-27T10:45:31Z</dcterms:modified>
  <cp:category/>
  <cp:version/>
  <cp:contentType/>
  <cp:contentStatus/>
</cp:coreProperties>
</file>